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Produccion\SISPE\Boletines\anuales\Mujeres_en_Madrid\2025\"/>
    </mc:Choice>
  </mc:AlternateContent>
  <xr:revisionPtr revIDLastSave="0" documentId="13_ncr:1_{8105E4CE-A21A-4A9B-8471-083B63C3D270}" xr6:coauthVersionLast="47" xr6:coauthVersionMax="47" xr10:uidLastSave="{00000000-0000-0000-0000-000000000000}"/>
  <bookViews>
    <workbookView xWindow="2940" yWindow="150" windowWidth="15070" windowHeight="9890" tabRatio="914" xr2:uid="{00000000-000D-0000-FFFF-FFFF00000000}"/>
  </bookViews>
  <sheets>
    <sheet name="Indice tablas Mujeres" sheetId="78" r:id="rId1"/>
    <sheet name="1.1" sheetId="84" r:id="rId2"/>
    <sheet name="1.2" sheetId="82" r:id="rId3"/>
    <sheet name="2.1" sheetId="83" r:id="rId4"/>
    <sheet name="2.2" sheetId="4" r:id="rId5"/>
    <sheet name="2.3" sheetId="6" r:id="rId6"/>
    <sheet name="2.4" sheetId="5" r:id="rId7"/>
    <sheet name="2.5" sheetId="92" r:id="rId8"/>
    <sheet name="2.6" sheetId="77" r:id="rId9"/>
    <sheet name="2.7" sheetId="76" r:id="rId10"/>
    <sheet name="2.8" sheetId="14" r:id="rId11"/>
    <sheet name="2.9" sheetId="13" r:id="rId12"/>
    <sheet name="2.10" sheetId="37" r:id="rId13"/>
    <sheet name="2.11" sheetId="38" r:id="rId14"/>
    <sheet name="2.12" sheetId="20" r:id="rId15"/>
    <sheet name="2.13" sheetId="16" r:id="rId16"/>
    <sheet name="2.14.1" sheetId="91" r:id="rId17"/>
    <sheet name="2.14.2" sheetId="17" r:id="rId18"/>
    <sheet name="2.15" sheetId="44" r:id="rId19"/>
    <sheet name="2.16" sheetId="43" r:id="rId20"/>
    <sheet name="2.17" sheetId="45" r:id="rId21"/>
    <sheet name="2.18" sheetId="46" r:id="rId22"/>
    <sheet name="2.20" sheetId="68" r:id="rId23"/>
    <sheet name="2.21" sheetId="48" r:id="rId24"/>
    <sheet name="2.22" sheetId="40" r:id="rId25"/>
    <sheet name="2.23" sheetId="23" r:id="rId26"/>
    <sheet name="2.24" sheetId="19" r:id="rId27"/>
    <sheet name="2.25" sheetId="73" r:id="rId28"/>
    <sheet name="2.26" sheetId="63" r:id="rId29"/>
    <sheet name="2.27" sheetId="74" r:id="rId30"/>
    <sheet name="2.28" sheetId="72" r:id="rId31"/>
    <sheet name="2.29" sheetId="24" r:id="rId32"/>
    <sheet name="3.1" sheetId="86" r:id="rId33"/>
    <sheet name="3.2" sheetId="88" r:id="rId34"/>
    <sheet name="4.1" sheetId="87" r:id="rId35"/>
    <sheet name="4.2" sheetId="89" r:id="rId36"/>
    <sheet name="4.3" sheetId="90" r:id="rId37"/>
    <sheet name="4.4" sheetId="85" r:id="rId38"/>
  </sheets>
  <definedNames>
    <definedName name="_xlnm.Print_Area" localSheetId="1">'1.1'!$A$1:$G$138</definedName>
    <definedName name="_xlnm.Print_Area" localSheetId="2">'1.2'!$A$1:$I$79</definedName>
    <definedName name="_xlnm.Print_Area" localSheetId="14">'2.12'!$A$1:$L$82</definedName>
    <definedName name="_xlnm.Print_Area" localSheetId="17">'2.14.2'!$A$1:$N$80</definedName>
    <definedName name="_xlnm.Print_Area" localSheetId="18">'2.15'!$A$1:$K$62</definedName>
    <definedName name="_xlnm.Print_Area" localSheetId="20">'2.17'!$A$1:$G$71</definedName>
    <definedName name="_xlnm.Print_Area" localSheetId="21">'2.18'!$A$1:$K$68</definedName>
    <definedName name="_xlnm.Print_Area" localSheetId="26">'2.24'!$A$1:$N$80</definedName>
    <definedName name="_xlnm.Print_Area" localSheetId="27">'2.25'!$A$1:$K$61</definedName>
    <definedName name="_xlnm.Print_Area" localSheetId="7">'2.5'!$A$1:$H$80</definedName>
    <definedName name="_xlnm.Print_Area" localSheetId="8">'2.6'!$A$1:$L$102</definedName>
    <definedName name="_xlnm.Print_Area" localSheetId="9">'2.7'!$A$1:$J$69</definedName>
    <definedName name="Print_Area" localSheetId="1">'1.1'!$A$2:$G$138</definedName>
    <definedName name="Print_Area" localSheetId="2">'1.2'!$A$2:$G$26</definedName>
    <definedName name="Print_Area" localSheetId="3">'2.1'!$A$2:$L$59</definedName>
    <definedName name="Print_Area" localSheetId="12">'2.10'!$A$2:$K$59</definedName>
    <definedName name="Print_Area" localSheetId="14">'2.12'!$A$2:$L$82</definedName>
    <definedName name="Print_Area" localSheetId="15">'2.13'!$A$2:$N$80</definedName>
    <definedName name="Print_Area" localSheetId="16">'2.14.1'!$A$2:$N$68</definedName>
    <definedName name="Print_Area" localSheetId="18">'2.15'!$A$2:$K$62</definedName>
    <definedName name="Print_Area" localSheetId="19">'2.16'!$A$2:$K$61</definedName>
    <definedName name="Print_Area" localSheetId="20">'2.17'!$A$2:$G$71</definedName>
    <definedName name="Print_Area" localSheetId="21">'2.18'!$A$2:$K$68</definedName>
    <definedName name="Print_Area" localSheetId="4">'2.2'!$A$2:$M$62</definedName>
    <definedName name="Print_Area" localSheetId="22">'2.20'!$A$2:$K$68</definedName>
    <definedName name="Print_Area" localSheetId="23">'2.21'!$A$2:$M$68</definedName>
    <definedName name="Print_Area" localSheetId="25">'2.23'!$A$2:$L$81</definedName>
    <definedName name="Print_Area" localSheetId="26">'2.24'!$A$2:$N$81</definedName>
    <definedName name="Print_Area" localSheetId="27">'2.25'!$A$2:$K$61</definedName>
    <definedName name="Print_Area" localSheetId="28">'2.26'!$A$2:$J$68</definedName>
    <definedName name="Print_Area" localSheetId="29">'2.27'!$A$2:$K$61</definedName>
    <definedName name="Print_Area" localSheetId="30">'2.28'!$A$2:$H$66</definedName>
    <definedName name="Print_Area" localSheetId="31">'2.29'!$A$2:$L$81</definedName>
    <definedName name="Print_Area" localSheetId="5">'2.3'!$A$2:$M$62</definedName>
    <definedName name="Print_Area" localSheetId="6">'2.4'!$N:$T,'2.4'!$A$2:$M$62</definedName>
    <definedName name="Print_Area" localSheetId="7">'2.5'!$A$3:$H$81</definedName>
    <definedName name="Print_Area" localSheetId="8">'2.6'!$A$2:$L$104</definedName>
    <definedName name="Print_Area" localSheetId="9">'2.7'!$A$2:$J$68</definedName>
    <definedName name="Print_Area" localSheetId="10">'2.8'!$A$2:$N$81</definedName>
    <definedName name="Print_Area" localSheetId="11">'2.9'!$A$2:$N$80</definedName>
    <definedName name="Print_Area" localSheetId="32">'3.1'!$A$2:$M$214</definedName>
    <definedName name="Print_Area" localSheetId="33">'3.2'!$A$2:$D$39</definedName>
    <definedName name="Print_Area" localSheetId="34">'4.1'!$A$2:$N$153</definedName>
    <definedName name="Print_Area" localSheetId="35">'4.2'!$A$2:$R$164</definedName>
    <definedName name="Print_Area" localSheetId="36">'4.3'!$A$2:$R$152</definedName>
    <definedName name="Print_Area" localSheetId="37">'4.4'!$A$2:$D$58</definedName>
    <definedName name="Print_Area" localSheetId="0">'Indice tablas Mujeres'!$A$1:$B$72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224" i="89" l="1"/>
  <c r="P224" i="89"/>
  <c r="N224" i="89"/>
  <c r="L224" i="89"/>
  <c r="J224" i="89"/>
  <c r="H224" i="89"/>
  <c r="F224" i="89"/>
  <c r="D224" i="89"/>
  <c r="R223" i="89"/>
  <c r="P223" i="89"/>
  <c r="N223" i="89"/>
  <c r="L223" i="89"/>
  <c r="J223" i="89"/>
  <c r="H223" i="89"/>
  <c r="F223" i="89"/>
  <c r="D223" i="89"/>
  <c r="R222" i="89"/>
  <c r="P222" i="89"/>
  <c r="N222" i="89"/>
  <c r="L222" i="89"/>
  <c r="J222" i="89"/>
  <c r="H222" i="89"/>
  <c r="F222" i="89"/>
  <c r="D222" i="89"/>
  <c r="R221" i="89"/>
  <c r="P221" i="89"/>
  <c r="N221" i="89"/>
  <c r="L221" i="89"/>
  <c r="J221" i="89"/>
  <c r="H221" i="89"/>
  <c r="F221" i="89"/>
  <c r="D221" i="89"/>
  <c r="R220" i="89"/>
  <c r="P220" i="89"/>
  <c r="N220" i="89"/>
  <c r="L220" i="89"/>
  <c r="J220" i="89"/>
  <c r="H220" i="89"/>
  <c r="F220" i="89"/>
  <c r="D220" i="89"/>
  <c r="R219" i="89"/>
  <c r="P219" i="89"/>
  <c r="N219" i="89"/>
  <c r="L219" i="89"/>
  <c r="J219" i="89"/>
  <c r="H219" i="89"/>
  <c r="F219" i="89"/>
  <c r="D219" i="89"/>
  <c r="R218" i="89"/>
  <c r="P218" i="89"/>
  <c r="N218" i="89"/>
  <c r="L218" i="89"/>
  <c r="J218" i="89"/>
  <c r="H218" i="89"/>
  <c r="F218" i="89"/>
  <c r="D218" i="89"/>
  <c r="R217" i="89"/>
  <c r="P217" i="89"/>
  <c r="N217" i="89"/>
  <c r="L217" i="89"/>
  <c r="J217" i="89"/>
  <c r="H217" i="89"/>
  <c r="F217" i="89"/>
  <c r="D217" i="89"/>
  <c r="R216" i="89"/>
  <c r="P216" i="89"/>
  <c r="N216" i="89"/>
  <c r="L216" i="89"/>
  <c r="J216" i="89"/>
  <c r="H216" i="89"/>
  <c r="F216" i="89"/>
  <c r="D216" i="89"/>
  <c r="R215" i="89"/>
  <c r="P215" i="89"/>
  <c r="N215" i="89"/>
  <c r="L215" i="89"/>
  <c r="J215" i="89"/>
  <c r="H215" i="89"/>
  <c r="F215" i="89"/>
  <c r="D215" i="89"/>
  <c r="R214" i="89"/>
  <c r="P214" i="89"/>
  <c r="N214" i="89"/>
  <c r="L214" i="89"/>
  <c r="J214" i="89"/>
  <c r="H214" i="89"/>
  <c r="F214" i="89"/>
  <c r="D214" i="89"/>
  <c r="R213" i="89"/>
  <c r="P213" i="89"/>
  <c r="N213" i="89"/>
  <c r="L213" i="89"/>
  <c r="J213" i="89"/>
  <c r="H213" i="89"/>
  <c r="F213" i="89"/>
  <c r="D213" i="89"/>
  <c r="R213" i="87"/>
  <c r="P213" i="87"/>
  <c r="N213" i="87"/>
  <c r="L213" i="87"/>
  <c r="J213" i="87"/>
  <c r="H213" i="87"/>
  <c r="F213" i="87"/>
  <c r="D213" i="87"/>
  <c r="R212" i="87"/>
  <c r="P212" i="87"/>
  <c r="N212" i="87"/>
  <c r="L212" i="87"/>
  <c r="J212" i="87"/>
  <c r="H212" i="87"/>
  <c r="F212" i="87"/>
  <c r="D212" i="87"/>
  <c r="R211" i="87"/>
  <c r="P211" i="87"/>
  <c r="N211" i="87"/>
  <c r="L211" i="87"/>
  <c r="J211" i="87"/>
  <c r="H211" i="87"/>
  <c r="F211" i="87"/>
  <c r="D211" i="87"/>
  <c r="R210" i="87"/>
  <c r="P210" i="87"/>
  <c r="N210" i="87"/>
  <c r="L210" i="87"/>
  <c r="J210" i="87"/>
  <c r="H210" i="87"/>
  <c r="F210" i="87"/>
  <c r="D210" i="87"/>
  <c r="R209" i="87"/>
  <c r="P209" i="87"/>
  <c r="N209" i="87"/>
  <c r="L209" i="87"/>
  <c r="J209" i="87"/>
  <c r="H209" i="87"/>
  <c r="F209" i="87"/>
  <c r="D209" i="87"/>
  <c r="R208" i="87"/>
  <c r="P208" i="87"/>
  <c r="N208" i="87"/>
  <c r="L208" i="87"/>
  <c r="J208" i="87"/>
  <c r="H208" i="87"/>
  <c r="F208" i="87"/>
  <c r="D208" i="87"/>
  <c r="R207" i="87"/>
  <c r="P207" i="87"/>
  <c r="N207" i="87"/>
  <c r="L207" i="87"/>
  <c r="J207" i="87"/>
  <c r="H207" i="87"/>
  <c r="F207" i="87"/>
  <c r="D207" i="87"/>
  <c r="R206" i="87"/>
  <c r="P206" i="87"/>
  <c r="N206" i="87"/>
  <c r="L206" i="87"/>
  <c r="J206" i="87"/>
  <c r="H206" i="87"/>
  <c r="F206" i="87"/>
  <c r="D206" i="87"/>
  <c r="R205" i="87"/>
  <c r="P205" i="87"/>
  <c r="N205" i="87"/>
  <c r="L205" i="87"/>
  <c r="J205" i="87"/>
  <c r="H205" i="87"/>
  <c r="F205" i="87"/>
  <c r="D205" i="87"/>
  <c r="R204" i="87"/>
  <c r="P204" i="87"/>
  <c r="N204" i="87"/>
  <c r="L204" i="87"/>
  <c r="J204" i="87"/>
  <c r="H204" i="87"/>
  <c r="F204" i="87"/>
  <c r="D204" i="87"/>
  <c r="R203" i="87"/>
  <c r="P203" i="87"/>
  <c r="N203" i="87"/>
  <c r="L203" i="87"/>
  <c r="J203" i="87"/>
  <c r="H203" i="87"/>
  <c r="F203" i="87"/>
  <c r="D203" i="87"/>
  <c r="R202" i="87"/>
  <c r="P202" i="87"/>
  <c r="N202" i="87"/>
  <c r="L202" i="87"/>
  <c r="J202" i="87"/>
  <c r="H202" i="87"/>
  <c r="F202" i="87"/>
  <c r="D202" i="87"/>
  <c r="L212" i="86"/>
  <c r="J212" i="86"/>
  <c r="G212" i="86"/>
  <c r="E212" i="86"/>
  <c r="L211" i="86"/>
  <c r="J211" i="86"/>
  <c r="G211" i="86"/>
  <c r="E211" i="86"/>
  <c r="L210" i="86"/>
  <c r="J210" i="86"/>
  <c r="G210" i="86"/>
  <c r="E210" i="86"/>
  <c r="L209" i="86"/>
  <c r="J209" i="86"/>
  <c r="G209" i="86"/>
  <c r="E209" i="86"/>
  <c r="L208" i="86"/>
  <c r="J208" i="86"/>
  <c r="G208" i="86"/>
  <c r="E208" i="86"/>
  <c r="L207" i="86"/>
  <c r="J207" i="86"/>
  <c r="G207" i="86"/>
  <c r="E207" i="86"/>
  <c r="L206" i="86"/>
  <c r="J206" i="86"/>
  <c r="G206" i="86"/>
  <c r="E206" i="86"/>
  <c r="L205" i="86"/>
  <c r="J205" i="86"/>
  <c r="G205" i="86"/>
  <c r="E205" i="86"/>
  <c r="L204" i="86"/>
  <c r="J204" i="86"/>
  <c r="G204" i="86"/>
  <c r="E204" i="86"/>
  <c r="L203" i="86"/>
  <c r="J203" i="86"/>
  <c r="G203" i="86"/>
  <c r="E203" i="86"/>
  <c r="L202" i="86"/>
  <c r="J202" i="86"/>
  <c r="G202" i="86"/>
  <c r="E202" i="86"/>
  <c r="L201" i="86"/>
  <c r="J201" i="86"/>
  <c r="G201" i="86"/>
  <c r="E201" i="86"/>
  <c r="L79" i="24"/>
  <c r="G79" i="24"/>
  <c r="L78" i="24"/>
  <c r="G78" i="24"/>
  <c r="L77" i="24"/>
  <c r="G77" i="24"/>
  <c r="L76" i="24"/>
  <c r="G76" i="24"/>
  <c r="L79" i="23"/>
  <c r="G79" i="23"/>
  <c r="L78" i="23"/>
  <c r="G78" i="23"/>
  <c r="L77" i="23"/>
  <c r="G77" i="23"/>
  <c r="L76" i="23"/>
  <c r="G76" i="23"/>
  <c r="L79" i="40"/>
  <c r="G79" i="40"/>
  <c r="L78" i="40"/>
  <c r="G78" i="40"/>
  <c r="L77" i="40"/>
  <c r="G77" i="40"/>
  <c r="L76" i="40"/>
  <c r="G76" i="40"/>
  <c r="L79" i="20"/>
  <c r="G79" i="20"/>
  <c r="L78" i="20"/>
  <c r="G78" i="20"/>
  <c r="L77" i="20"/>
  <c r="G77" i="20"/>
  <c r="L76" i="20"/>
  <c r="G76" i="20"/>
  <c r="L79" i="83" l="1"/>
  <c r="G79" i="83"/>
  <c r="L78" i="83"/>
  <c r="G78" i="83"/>
  <c r="L77" i="83"/>
  <c r="G77" i="83"/>
  <c r="L76" i="83"/>
  <c r="G76" i="83"/>
  <c r="E137" i="84"/>
  <c r="C137" i="84"/>
  <c r="E136" i="84"/>
  <c r="C136" i="84"/>
  <c r="E135" i="84"/>
  <c r="C135" i="84"/>
  <c r="E134" i="84"/>
  <c r="C134" i="84"/>
  <c r="E133" i="84"/>
  <c r="C133" i="84"/>
  <c r="E132" i="84"/>
  <c r="C132" i="84"/>
  <c r="E131" i="84"/>
  <c r="C131" i="84"/>
  <c r="E130" i="84"/>
  <c r="C130" i="84"/>
  <c r="E129" i="84"/>
  <c r="C129" i="84"/>
  <c r="E128" i="84"/>
  <c r="C128" i="84"/>
  <c r="E127" i="84"/>
  <c r="C127" i="84"/>
  <c r="E126" i="84"/>
  <c r="C126" i="84"/>
  <c r="R212" i="89"/>
  <c r="P212" i="89"/>
  <c r="N212" i="89"/>
  <c r="L212" i="89"/>
  <c r="J212" i="89"/>
  <c r="H212" i="89"/>
  <c r="F212" i="89"/>
  <c r="D212" i="89"/>
  <c r="R211" i="89"/>
  <c r="P211" i="89"/>
  <c r="N211" i="89"/>
  <c r="L211" i="89"/>
  <c r="J211" i="89"/>
  <c r="H211" i="89"/>
  <c r="F211" i="89"/>
  <c r="D211" i="89"/>
  <c r="R210" i="89"/>
  <c r="P210" i="89"/>
  <c r="N210" i="89"/>
  <c r="L210" i="89"/>
  <c r="J210" i="89"/>
  <c r="H210" i="89"/>
  <c r="F210" i="89"/>
  <c r="D210" i="89"/>
  <c r="R209" i="89"/>
  <c r="P209" i="89"/>
  <c r="N209" i="89"/>
  <c r="L209" i="89"/>
  <c r="J209" i="89"/>
  <c r="H209" i="89"/>
  <c r="F209" i="89"/>
  <c r="D209" i="89"/>
  <c r="R208" i="89"/>
  <c r="P208" i="89"/>
  <c r="N208" i="89"/>
  <c r="L208" i="89"/>
  <c r="J208" i="89"/>
  <c r="H208" i="89"/>
  <c r="F208" i="89"/>
  <c r="D208" i="89"/>
  <c r="R207" i="89"/>
  <c r="P207" i="89"/>
  <c r="N207" i="89"/>
  <c r="L207" i="89"/>
  <c r="J207" i="89"/>
  <c r="H207" i="89"/>
  <c r="F207" i="89"/>
  <c r="D207" i="89"/>
  <c r="R206" i="89"/>
  <c r="P206" i="89"/>
  <c r="N206" i="89"/>
  <c r="L206" i="89"/>
  <c r="J206" i="89"/>
  <c r="H206" i="89"/>
  <c r="F206" i="89"/>
  <c r="D206" i="89"/>
  <c r="R205" i="89"/>
  <c r="P205" i="89"/>
  <c r="N205" i="89"/>
  <c r="L205" i="89"/>
  <c r="J205" i="89"/>
  <c r="H205" i="89"/>
  <c r="F205" i="89"/>
  <c r="D205" i="89"/>
  <c r="R204" i="89"/>
  <c r="P204" i="89"/>
  <c r="N204" i="89"/>
  <c r="L204" i="89"/>
  <c r="J204" i="89"/>
  <c r="H204" i="89"/>
  <c r="F204" i="89"/>
  <c r="D204" i="89"/>
  <c r="R203" i="89"/>
  <c r="P203" i="89"/>
  <c r="N203" i="89"/>
  <c r="L203" i="89"/>
  <c r="J203" i="89"/>
  <c r="H203" i="89"/>
  <c r="F203" i="89"/>
  <c r="D203" i="89"/>
  <c r="R202" i="89"/>
  <c r="P202" i="89"/>
  <c r="N202" i="89"/>
  <c r="L202" i="89"/>
  <c r="J202" i="89"/>
  <c r="H202" i="89"/>
  <c r="F202" i="89"/>
  <c r="D202" i="89"/>
  <c r="R201" i="89"/>
  <c r="P201" i="89"/>
  <c r="N201" i="89"/>
  <c r="L201" i="89"/>
  <c r="J201" i="89"/>
  <c r="H201" i="89"/>
  <c r="F201" i="89"/>
  <c r="D201" i="89"/>
  <c r="R201" i="87"/>
  <c r="P201" i="87"/>
  <c r="N201" i="87"/>
  <c r="L201" i="87"/>
  <c r="J201" i="87"/>
  <c r="H201" i="87"/>
  <c r="F201" i="87"/>
  <c r="D201" i="87"/>
  <c r="R200" i="87"/>
  <c r="P200" i="87"/>
  <c r="N200" i="87"/>
  <c r="L200" i="87"/>
  <c r="J200" i="87"/>
  <c r="H200" i="87"/>
  <c r="F200" i="87"/>
  <c r="D200" i="87"/>
  <c r="R199" i="87"/>
  <c r="P199" i="87"/>
  <c r="N199" i="87"/>
  <c r="L199" i="87"/>
  <c r="J199" i="87"/>
  <c r="H199" i="87"/>
  <c r="F199" i="87"/>
  <c r="D199" i="87"/>
  <c r="R198" i="87"/>
  <c r="P198" i="87"/>
  <c r="N198" i="87"/>
  <c r="L198" i="87"/>
  <c r="J198" i="87"/>
  <c r="H198" i="87"/>
  <c r="F198" i="87"/>
  <c r="D198" i="87"/>
  <c r="R197" i="87"/>
  <c r="P197" i="87"/>
  <c r="N197" i="87"/>
  <c r="L197" i="87"/>
  <c r="J197" i="87"/>
  <c r="H197" i="87"/>
  <c r="F197" i="87"/>
  <c r="D197" i="87"/>
  <c r="R196" i="87"/>
  <c r="P196" i="87"/>
  <c r="N196" i="87"/>
  <c r="L196" i="87"/>
  <c r="J196" i="87"/>
  <c r="H196" i="87"/>
  <c r="F196" i="87"/>
  <c r="D196" i="87"/>
  <c r="R195" i="87"/>
  <c r="P195" i="87"/>
  <c r="N195" i="87"/>
  <c r="L195" i="87"/>
  <c r="J195" i="87"/>
  <c r="H195" i="87"/>
  <c r="F195" i="87"/>
  <c r="D195" i="87"/>
  <c r="R194" i="87"/>
  <c r="P194" i="87"/>
  <c r="N194" i="87"/>
  <c r="L194" i="87"/>
  <c r="J194" i="87"/>
  <c r="H194" i="87"/>
  <c r="F194" i="87"/>
  <c r="D194" i="87"/>
  <c r="R193" i="87"/>
  <c r="P193" i="87"/>
  <c r="N193" i="87"/>
  <c r="L193" i="87"/>
  <c r="J193" i="87"/>
  <c r="H193" i="87"/>
  <c r="F193" i="87"/>
  <c r="D193" i="87"/>
  <c r="R192" i="87"/>
  <c r="P192" i="87"/>
  <c r="N192" i="87"/>
  <c r="L192" i="87"/>
  <c r="J192" i="87"/>
  <c r="H192" i="87"/>
  <c r="F192" i="87"/>
  <c r="D192" i="87"/>
  <c r="R191" i="87"/>
  <c r="P191" i="87"/>
  <c r="N191" i="87"/>
  <c r="L191" i="87"/>
  <c r="J191" i="87"/>
  <c r="H191" i="87"/>
  <c r="F191" i="87"/>
  <c r="D191" i="87"/>
  <c r="R190" i="87"/>
  <c r="P190" i="87"/>
  <c r="N190" i="87"/>
  <c r="L190" i="87"/>
  <c r="J190" i="87"/>
  <c r="H190" i="87"/>
  <c r="F190" i="87"/>
  <c r="D190" i="87"/>
  <c r="L200" i="86"/>
  <c r="J200" i="86"/>
  <c r="G200" i="86"/>
  <c r="E200" i="86"/>
  <c r="L199" i="86"/>
  <c r="J199" i="86"/>
  <c r="G199" i="86"/>
  <c r="E199" i="86"/>
  <c r="L198" i="86"/>
  <c r="J198" i="86"/>
  <c r="G198" i="86"/>
  <c r="E198" i="86"/>
  <c r="L197" i="86"/>
  <c r="J197" i="86"/>
  <c r="G197" i="86"/>
  <c r="E197" i="86"/>
  <c r="L196" i="86"/>
  <c r="J196" i="86"/>
  <c r="G196" i="86"/>
  <c r="E196" i="86"/>
  <c r="L195" i="86"/>
  <c r="J195" i="86"/>
  <c r="G195" i="86"/>
  <c r="E195" i="86"/>
  <c r="L194" i="86"/>
  <c r="J194" i="86"/>
  <c r="G194" i="86"/>
  <c r="E194" i="86"/>
  <c r="L193" i="86"/>
  <c r="J193" i="86"/>
  <c r="G193" i="86"/>
  <c r="E193" i="86"/>
  <c r="L192" i="86"/>
  <c r="J192" i="86"/>
  <c r="G192" i="86"/>
  <c r="E192" i="86"/>
  <c r="L191" i="86"/>
  <c r="J191" i="86"/>
  <c r="G191" i="86"/>
  <c r="E191" i="86"/>
  <c r="L190" i="86"/>
  <c r="J190" i="86"/>
  <c r="G190" i="86"/>
  <c r="E190" i="86"/>
  <c r="L189" i="86"/>
  <c r="J189" i="86"/>
  <c r="G189" i="86"/>
  <c r="E189" i="86"/>
  <c r="L75" i="24"/>
  <c r="G75" i="24"/>
  <c r="L74" i="24"/>
  <c r="G74" i="24"/>
  <c r="L73" i="24"/>
  <c r="G73" i="24"/>
  <c r="L72" i="24"/>
  <c r="G72" i="24"/>
  <c r="L75" i="23"/>
  <c r="G75" i="23"/>
  <c r="L74" i="23"/>
  <c r="G74" i="23"/>
  <c r="L73" i="23"/>
  <c r="G73" i="23"/>
  <c r="L72" i="23"/>
  <c r="G72" i="23"/>
  <c r="L75" i="40"/>
  <c r="G75" i="40"/>
  <c r="L74" i="40"/>
  <c r="G74" i="40"/>
  <c r="L73" i="40"/>
  <c r="G73" i="40"/>
  <c r="L72" i="40"/>
  <c r="G72" i="40"/>
  <c r="L75" i="20"/>
  <c r="G75" i="20"/>
  <c r="L74" i="20"/>
  <c r="G74" i="20"/>
  <c r="L73" i="20"/>
  <c r="G73" i="20"/>
  <c r="L72" i="20"/>
  <c r="G72" i="20"/>
  <c r="L75" i="83" l="1"/>
  <c r="G75" i="83"/>
  <c r="L74" i="83"/>
  <c r="G74" i="83"/>
  <c r="L73" i="83"/>
  <c r="G73" i="83"/>
  <c r="L72" i="83"/>
  <c r="G72" i="83"/>
  <c r="E125" i="84"/>
  <c r="C125" i="84"/>
  <c r="E124" i="84"/>
  <c r="C124" i="84"/>
  <c r="E123" i="84"/>
  <c r="C123" i="84"/>
  <c r="E122" i="84"/>
  <c r="C122" i="84"/>
  <c r="E121" i="84"/>
  <c r="C121" i="84"/>
  <c r="E120" i="84"/>
  <c r="C120" i="84"/>
  <c r="E119" i="84"/>
  <c r="C119" i="84"/>
  <c r="E118" i="84"/>
  <c r="C118" i="84"/>
  <c r="E117" i="84"/>
  <c r="C117" i="84"/>
  <c r="E116" i="84"/>
  <c r="C116" i="84"/>
  <c r="E115" i="84"/>
  <c r="C115" i="84"/>
  <c r="E114" i="84"/>
  <c r="C114" i="84"/>
  <c r="R200" i="89" l="1"/>
  <c r="P200" i="89"/>
  <c r="N200" i="89"/>
  <c r="L200" i="89"/>
  <c r="J200" i="89"/>
  <c r="H200" i="89"/>
  <c r="F200" i="89"/>
  <c r="D200" i="89"/>
  <c r="R199" i="89"/>
  <c r="P199" i="89"/>
  <c r="N199" i="89"/>
  <c r="L199" i="89"/>
  <c r="J199" i="89"/>
  <c r="H199" i="89"/>
  <c r="F199" i="89"/>
  <c r="D199" i="89"/>
  <c r="R198" i="89"/>
  <c r="P198" i="89"/>
  <c r="N198" i="89"/>
  <c r="L198" i="89"/>
  <c r="J198" i="89"/>
  <c r="H198" i="89"/>
  <c r="F198" i="89"/>
  <c r="D198" i="89"/>
  <c r="R197" i="89"/>
  <c r="P197" i="89"/>
  <c r="N197" i="89"/>
  <c r="L197" i="89"/>
  <c r="J197" i="89"/>
  <c r="H197" i="89"/>
  <c r="F197" i="89"/>
  <c r="D197" i="89"/>
  <c r="R196" i="89"/>
  <c r="P196" i="89"/>
  <c r="N196" i="89"/>
  <c r="L196" i="89"/>
  <c r="J196" i="89"/>
  <c r="H196" i="89"/>
  <c r="F196" i="89"/>
  <c r="D196" i="89"/>
  <c r="R195" i="89"/>
  <c r="P195" i="89"/>
  <c r="N195" i="89"/>
  <c r="L195" i="89"/>
  <c r="J195" i="89"/>
  <c r="H195" i="89"/>
  <c r="F195" i="89"/>
  <c r="D195" i="89"/>
  <c r="R194" i="89"/>
  <c r="P194" i="89"/>
  <c r="N194" i="89"/>
  <c r="L194" i="89"/>
  <c r="J194" i="89"/>
  <c r="H194" i="89"/>
  <c r="F194" i="89"/>
  <c r="D194" i="89"/>
  <c r="R193" i="89"/>
  <c r="P193" i="89"/>
  <c r="N193" i="89"/>
  <c r="L193" i="89"/>
  <c r="J193" i="89"/>
  <c r="H193" i="89"/>
  <c r="F193" i="89"/>
  <c r="D193" i="89"/>
  <c r="R192" i="89"/>
  <c r="P192" i="89"/>
  <c r="N192" i="89"/>
  <c r="L192" i="89"/>
  <c r="J192" i="89"/>
  <c r="H192" i="89"/>
  <c r="F192" i="89"/>
  <c r="D192" i="89"/>
  <c r="R191" i="89"/>
  <c r="P191" i="89"/>
  <c r="N191" i="89"/>
  <c r="L191" i="89"/>
  <c r="J191" i="89"/>
  <c r="H191" i="89"/>
  <c r="F191" i="89"/>
  <c r="D191" i="89"/>
  <c r="R190" i="89"/>
  <c r="P190" i="89"/>
  <c r="N190" i="89"/>
  <c r="L190" i="89"/>
  <c r="J190" i="89"/>
  <c r="H190" i="89"/>
  <c r="F190" i="89"/>
  <c r="D190" i="89"/>
  <c r="R189" i="89"/>
  <c r="P189" i="89"/>
  <c r="N189" i="89"/>
  <c r="L189" i="89"/>
  <c r="J189" i="89"/>
  <c r="H189" i="89"/>
  <c r="F189" i="89"/>
  <c r="D189" i="89"/>
  <c r="R189" i="87"/>
  <c r="P189" i="87"/>
  <c r="N189" i="87"/>
  <c r="L189" i="87"/>
  <c r="J189" i="87"/>
  <c r="H189" i="87"/>
  <c r="F189" i="87"/>
  <c r="D189" i="87"/>
  <c r="R188" i="87"/>
  <c r="P188" i="87"/>
  <c r="N188" i="87"/>
  <c r="L188" i="87"/>
  <c r="J188" i="87"/>
  <c r="H188" i="87"/>
  <c r="F188" i="87"/>
  <c r="D188" i="87"/>
  <c r="R187" i="87"/>
  <c r="P187" i="87"/>
  <c r="N187" i="87"/>
  <c r="L187" i="87"/>
  <c r="J187" i="87"/>
  <c r="H187" i="87"/>
  <c r="F187" i="87"/>
  <c r="D187" i="87"/>
  <c r="R186" i="87"/>
  <c r="P186" i="87"/>
  <c r="N186" i="87"/>
  <c r="L186" i="87"/>
  <c r="J186" i="87"/>
  <c r="H186" i="87"/>
  <c r="F186" i="87"/>
  <c r="D186" i="87"/>
  <c r="R185" i="87"/>
  <c r="P185" i="87"/>
  <c r="N185" i="87"/>
  <c r="L185" i="87"/>
  <c r="J185" i="87"/>
  <c r="H185" i="87"/>
  <c r="F185" i="87"/>
  <c r="D185" i="87"/>
  <c r="R184" i="87"/>
  <c r="P184" i="87"/>
  <c r="N184" i="87"/>
  <c r="L184" i="87"/>
  <c r="J184" i="87"/>
  <c r="H184" i="87"/>
  <c r="F184" i="87"/>
  <c r="D184" i="87"/>
  <c r="R183" i="87"/>
  <c r="P183" i="87"/>
  <c r="N183" i="87"/>
  <c r="L183" i="87"/>
  <c r="J183" i="87"/>
  <c r="H183" i="87"/>
  <c r="F183" i="87"/>
  <c r="D183" i="87"/>
  <c r="R182" i="87"/>
  <c r="P182" i="87"/>
  <c r="N182" i="87"/>
  <c r="L182" i="87"/>
  <c r="J182" i="87"/>
  <c r="H182" i="87"/>
  <c r="F182" i="87"/>
  <c r="D182" i="87"/>
  <c r="R181" i="87"/>
  <c r="P181" i="87"/>
  <c r="N181" i="87"/>
  <c r="L181" i="87"/>
  <c r="J181" i="87"/>
  <c r="H181" i="87"/>
  <c r="F181" i="87"/>
  <c r="D181" i="87"/>
  <c r="R180" i="87"/>
  <c r="P180" i="87"/>
  <c r="N180" i="87"/>
  <c r="L180" i="87"/>
  <c r="J180" i="87"/>
  <c r="H180" i="87"/>
  <c r="F180" i="87"/>
  <c r="D180" i="87"/>
  <c r="R179" i="87"/>
  <c r="P179" i="87"/>
  <c r="N179" i="87"/>
  <c r="L179" i="87"/>
  <c r="J179" i="87"/>
  <c r="H179" i="87"/>
  <c r="F179" i="87"/>
  <c r="D179" i="87"/>
  <c r="R178" i="87"/>
  <c r="P178" i="87"/>
  <c r="N178" i="87"/>
  <c r="L178" i="87"/>
  <c r="J178" i="87"/>
  <c r="H178" i="87"/>
  <c r="F178" i="87"/>
  <c r="D178" i="87"/>
  <c r="L188" i="86"/>
  <c r="J188" i="86"/>
  <c r="G188" i="86"/>
  <c r="E188" i="86"/>
  <c r="L187" i="86"/>
  <c r="J187" i="86"/>
  <c r="G187" i="86"/>
  <c r="E187" i="86"/>
  <c r="L186" i="86"/>
  <c r="J186" i="86"/>
  <c r="G186" i="86"/>
  <c r="E186" i="86"/>
  <c r="L185" i="86"/>
  <c r="J185" i="86"/>
  <c r="G185" i="86"/>
  <c r="E185" i="86"/>
  <c r="L184" i="86"/>
  <c r="J184" i="86"/>
  <c r="G184" i="86"/>
  <c r="E184" i="86"/>
  <c r="L183" i="86"/>
  <c r="J183" i="86"/>
  <c r="G183" i="86"/>
  <c r="E183" i="86"/>
  <c r="L182" i="86"/>
  <c r="J182" i="86"/>
  <c r="G182" i="86"/>
  <c r="E182" i="86"/>
  <c r="L181" i="86"/>
  <c r="J181" i="86"/>
  <c r="G181" i="86"/>
  <c r="E181" i="86"/>
  <c r="L180" i="86"/>
  <c r="J180" i="86"/>
  <c r="G180" i="86"/>
  <c r="E180" i="86"/>
  <c r="L179" i="86"/>
  <c r="J179" i="86"/>
  <c r="G179" i="86"/>
  <c r="E179" i="86"/>
  <c r="L178" i="86"/>
  <c r="J178" i="86"/>
  <c r="G178" i="86"/>
  <c r="E178" i="86"/>
  <c r="L177" i="86"/>
  <c r="J177" i="86"/>
  <c r="G177" i="86"/>
  <c r="E177" i="86"/>
  <c r="L71" i="24"/>
  <c r="G71" i="24"/>
  <c r="L70" i="24"/>
  <c r="G70" i="24"/>
  <c r="L69" i="24"/>
  <c r="G69" i="24"/>
  <c r="L68" i="24"/>
  <c r="G68" i="24"/>
  <c r="L71" i="23"/>
  <c r="G71" i="23"/>
  <c r="L70" i="23"/>
  <c r="G70" i="23"/>
  <c r="L69" i="23"/>
  <c r="G69" i="23"/>
  <c r="L68" i="23"/>
  <c r="G68" i="23"/>
  <c r="L71" i="40"/>
  <c r="G71" i="40"/>
  <c r="L70" i="40"/>
  <c r="G70" i="40"/>
  <c r="L69" i="40"/>
  <c r="G69" i="40"/>
  <c r="L68" i="40"/>
  <c r="G68" i="40"/>
  <c r="L71" i="20"/>
  <c r="G71" i="20"/>
  <c r="L70" i="20"/>
  <c r="G70" i="20"/>
  <c r="L69" i="20"/>
  <c r="G69" i="20"/>
  <c r="L68" i="20"/>
  <c r="G68" i="20"/>
  <c r="L71" i="83" l="1"/>
  <c r="G71" i="83"/>
  <c r="L70" i="83"/>
  <c r="G70" i="83"/>
  <c r="L69" i="83"/>
  <c r="G69" i="83"/>
  <c r="L68" i="83"/>
  <c r="G68" i="83"/>
  <c r="E113" i="84"/>
  <c r="C113" i="84"/>
  <c r="E112" i="84"/>
  <c r="C112" i="84"/>
  <c r="E111" i="84"/>
  <c r="C111" i="84"/>
  <c r="E110" i="84"/>
  <c r="C110" i="84"/>
  <c r="E109" i="84"/>
  <c r="C109" i="84"/>
  <c r="E108" i="84"/>
  <c r="C108" i="84"/>
  <c r="E107" i="84"/>
  <c r="C107" i="84"/>
  <c r="E106" i="84"/>
  <c r="C106" i="84"/>
  <c r="E105" i="84"/>
  <c r="C105" i="84"/>
  <c r="E104" i="84"/>
  <c r="C104" i="84"/>
  <c r="E103" i="84"/>
  <c r="C103" i="84"/>
  <c r="E102" i="84"/>
  <c r="C102" i="84"/>
  <c r="R188" i="89" l="1"/>
  <c r="P188" i="89"/>
  <c r="N188" i="89"/>
  <c r="L188" i="89"/>
  <c r="J188" i="89"/>
  <c r="H188" i="89"/>
  <c r="F188" i="89"/>
  <c r="D188" i="89"/>
  <c r="R187" i="89"/>
  <c r="P187" i="89"/>
  <c r="N187" i="89"/>
  <c r="L187" i="89"/>
  <c r="J187" i="89"/>
  <c r="H187" i="89"/>
  <c r="F187" i="89"/>
  <c r="D187" i="89"/>
  <c r="R186" i="89"/>
  <c r="P186" i="89"/>
  <c r="N186" i="89"/>
  <c r="L186" i="89"/>
  <c r="J186" i="89"/>
  <c r="H186" i="89"/>
  <c r="F186" i="89"/>
  <c r="D186" i="89"/>
  <c r="R185" i="89"/>
  <c r="P185" i="89"/>
  <c r="N185" i="89"/>
  <c r="L185" i="89"/>
  <c r="J185" i="89"/>
  <c r="H185" i="89"/>
  <c r="F185" i="89"/>
  <c r="D185" i="89"/>
  <c r="R184" i="89"/>
  <c r="P184" i="89"/>
  <c r="N184" i="89"/>
  <c r="L184" i="89"/>
  <c r="J184" i="89"/>
  <c r="H184" i="89"/>
  <c r="F184" i="89"/>
  <c r="D184" i="89"/>
  <c r="R183" i="89"/>
  <c r="P183" i="89"/>
  <c r="N183" i="89"/>
  <c r="L183" i="89"/>
  <c r="J183" i="89"/>
  <c r="H183" i="89"/>
  <c r="F183" i="89"/>
  <c r="D183" i="89"/>
  <c r="R182" i="89"/>
  <c r="P182" i="89"/>
  <c r="N182" i="89"/>
  <c r="L182" i="89"/>
  <c r="J182" i="89"/>
  <c r="H182" i="89"/>
  <c r="F182" i="89"/>
  <c r="D182" i="89"/>
  <c r="R181" i="89"/>
  <c r="P181" i="89"/>
  <c r="N181" i="89"/>
  <c r="L181" i="89"/>
  <c r="J181" i="89"/>
  <c r="H181" i="89"/>
  <c r="F181" i="89"/>
  <c r="D181" i="89"/>
  <c r="R180" i="89"/>
  <c r="P180" i="89"/>
  <c r="N180" i="89"/>
  <c r="L180" i="89"/>
  <c r="J180" i="89"/>
  <c r="H180" i="89"/>
  <c r="F180" i="89"/>
  <c r="D180" i="89"/>
  <c r="R179" i="89"/>
  <c r="P179" i="89"/>
  <c r="N179" i="89"/>
  <c r="L179" i="89"/>
  <c r="J179" i="89"/>
  <c r="H179" i="89"/>
  <c r="F179" i="89"/>
  <c r="D179" i="89"/>
  <c r="R178" i="89"/>
  <c r="P178" i="89"/>
  <c r="N178" i="89"/>
  <c r="L178" i="89"/>
  <c r="J178" i="89"/>
  <c r="H178" i="89"/>
  <c r="F178" i="89"/>
  <c r="D178" i="89"/>
  <c r="R177" i="89"/>
  <c r="P177" i="89"/>
  <c r="N177" i="89"/>
  <c r="L177" i="89"/>
  <c r="J177" i="89"/>
  <c r="H177" i="89"/>
  <c r="F177" i="89"/>
  <c r="D177" i="89"/>
  <c r="R177" i="87"/>
  <c r="P177" i="87"/>
  <c r="N177" i="87"/>
  <c r="L177" i="87"/>
  <c r="J177" i="87"/>
  <c r="H177" i="87"/>
  <c r="F177" i="87"/>
  <c r="D177" i="87"/>
  <c r="R176" i="87"/>
  <c r="P176" i="87"/>
  <c r="N176" i="87"/>
  <c r="L176" i="87"/>
  <c r="J176" i="87"/>
  <c r="H176" i="87"/>
  <c r="F176" i="87"/>
  <c r="D176" i="87"/>
  <c r="R175" i="87"/>
  <c r="P175" i="87"/>
  <c r="N175" i="87"/>
  <c r="L175" i="87"/>
  <c r="J175" i="87"/>
  <c r="H175" i="87"/>
  <c r="F175" i="87"/>
  <c r="D175" i="87"/>
  <c r="R174" i="87"/>
  <c r="P174" i="87"/>
  <c r="N174" i="87"/>
  <c r="L174" i="87"/>
  <c r="J174" i="87"/>
  <c r="H174" i="87"/>
  <c r="F174" i="87"/>
  <c r="D174" i="87"/>
  <c r="R173" i="87"/>
  <c r="P173" i="87"/>
  <c r="N173" i="87"/>
  <c r="L173" i="87"/>
  <c r="J173" i="87"/>
  <c r="H173" i="87"/>
  <c r="F173" i="87"/>
  <c r="D173" i="87"/>
  <c r="R172" i="87"/>
  <c r="P172" i="87"/>
  <c r="N172" i="87"/>
  <c r="L172" i="87"/>
  <c r="J172" i="87"/>
  <c r="H172" i="87"/>
  <c r="F172" i="87"/>
  <c r="D172" i="87"/>
  <c r="R171" i="87"/>
  <c r="P171" i="87"/>
  <c r="N171" i="87"/>
  <c r="L171" i="87"/>
  <c r="J171" i="87"/>
  <c r="H171" i="87"/>
  <c r="F171" i="87"/>
  <c r="D171" i="87"/>
  <c r="R170" i="87"/>
  <c r="P170" i="87"/>
  <c r="N170" i="87"/>
  <c r="L170" i="87"/>
  <c r="J170" i="87"/>
  <c r="H170" i="87"/>
  <c r="F170" i="87"/>
  <c r="D170" i="87"/>
  <c r="R169" i="87"/>
  <c r="P169" i="87"/>
  <c r="N169" i="87"/>
  <c r="L169" i="87"/>
  <c r="J169" i="87"/>
  <c r="H169" i="87"/>
  <c r="F169" i="87"/>
  <c r="D169" i="87"/>
  <c r="R168" i="87"/>
  <c r="P168" i="87"/>
  <c r="N168" i="87"/>
  <c r="L168" i="87"/>
  <c r="J168" i="87"/>
  <c r="H168" i="87"/>
  <c r="F168" i="87"/>
  <c r="D168" i="87"/>
  <c r="R167" i="87"/>
  <c r="P167" i="87"/>
  <c r="N167" i="87"/>
  <c r="L167" i="87"/>
  <c r="J167" i="87"/>
  <c r="H167" i="87"/>
  <c r="F167" i="87"/>
  <c r="D167" i="87"/>
  <c r="R166" i="87"/>
  <c r="P166" i="87"/>
  <c r="N166" i="87"/>
  <c r="L166" i="87"/>
  <c r="J166" i="87"/>
  <c r="H166" i="87"/>
  <c r="F166" i="87"/>
  <c r="D166" i="87"/>
  <c r="L176" i="86"/>
  <c r="J176" i="86"/>
  <c r="G176" i="86"/>
  <c r="E176" i="86"/>
  <c r="L175" i="86"/>
  <c r="J175" i="86"/>
  <c r="G175" i="86"/>
  <c r="E175" i="86"/>
  <c r="L174" i="86"/>
  <c r="J174" i="86"/>
  <c r="G174" i="86"/>
  <c r="E174" i="86"/>
  <c r="L173" i="86"/>
  <c r="J173" i="86"/>
  <c r="G173" i="86"/>
  <c r="E173" i="86"/>
  <c r="L172" i="86"/>
  <c r="J172" i="86"/>
  <c r="G172" i="86"/>
  <c r="E172" i="86"/>
  <c r="L171" i="86"/>
  <c r="J171" i="86"/>
  <c r="G171" i="86"/>
  <c r="E171" i="86"/>
  <c r="L170" i="86"/>
  <c r="J170" i="86"/>
  <c r="G170" i="86"/>
  <c r="E170" i="86"/>
  <c r="L169" i="86"/>
  <c r="J169" i="86"/>
  <c r="G169" i="86"/>
  <c r="E169" i="86"/>
  <c r="L168" i="86"/>
  <c r="J168" i="86"/>
  <c r="G168" i="86"/>
  <c r="E168" i="86"/>
  <c r="L167" i="86"/>
  <c r="J167" i="86"/>
  <c r="G167" i="86"/>
  <c r="E167" i="86"/>
  <c r="L166" i="86"/>
  <c r="J166" i="86"/>
  <c r="G166" i="86"/>
  <c r="E166" i="86"/>
  <c r="L165" i="86"/>
  <c r="J165" i="86"/>
  <c r="G165" i="86"/>
  <c r="E165" i="86"/>
  <c r="L67" i="24"/>
  <c r="G67" i="24"/>
  <c r="L66" i="24"/>
  <c r="G66" i="24"/>
  <c r="L65" i="24"/>
  <c r="G65" i="24"/>
  <c r="L64" i="24"/>
  <c r="G64" i="24"/>
  <c r="L67" i="23"/>
  <c r="G67" i="23"/>
  <c r="L66" i="23"/>
  <c r="G66" i="23"/>
  <c r="L65" i="23"/>
  <c r="G65" i="23"/>
  <c r="L64" i="23"/>
  <c r="G64" i="23"/>
  <c r="L67" i="40"/>
  <c r="G67" i="40"/>
  <c r="L66" i="40"/>
  <c r="G66" i="40"/>
  <c r="L65" i="40"/>
  <c r="G65" i="40"/>
  <c r="L64" i="40"/>
  <c r="G64" i="40"/>
  <c r="L67" i="20"/>
  <c r="G67" i="20"/>
  <c r="L66" i="20"/>
  <c r="G66" i="20"/>
  <c r="L65" i="20"/>
  <c r="G65" i="20"/>
  <c r="L64" i="20"/>
  <c r="G64" i="20"/>
  <c r="L67" i="83" l="1"/>
  <c r="G67" i="83"/>
  <c r="L66" i="83"/>
  <c r="G66" i="83"/>
  <c r="L65" i="83"/>
  <c r="G65" i="83"/>
  <c r="L64" i="83"/>
  <c r="G64" i="83"/>
  <c r="E101" i="84"/>
  <c r="C101" i="84"/>
  <c r="E100" i="84"/>
  <c r="C100" i="84"/>
  <c r="E99" i="84"/>
  <c r="C99" i="84"/>
  <c r="E98" i="84"/>
  <c r="C98" i="84"/>
  <c r="E97" i="84"/>
  <c r="C97" i="84"/>
  <c r="E96" i="84"/>
  <c r="C96" i="84"/>
  <c r="E95" i="84"/>
  <c r="C95" i="84"/>
  <c r="E94" i="84"/>
  <c r="C94" i="84"/>
  <c r="E93" i="84"/>
  <c r="C93" i="84"/>
  <c r="E92" i="84"/>
  <c r="C92" i="84"/>
  <c r="E91" i="84"/>
  <c r="C91" i="84"/>
  <c r="E90" i="84"/>
  <c r="C90" i="84"/>
  <c r="R176" i="89" l="1"/>
  <c r="P176" i="89"/>
  <c r="N176" i="89"/>
  <c r="L176" i="89"/>
  <c r="J176" i="89"/>
  <c r="H176" i="89"/>
  <c r="F176" i="89"/>
  <c r="D176" i="89"/>
  <c r="R175" i="89"/>
  <c r="P175" i="89"/>
  <c r="N175" i="89"/>
  <c r="L175" i="89"/>
  <c r="J175" i="89"/>
  <c r="H175" i="89"/>
  <c r="F175" i="89"/>
  <c r="D175" i="89"/>
  <c r="R174" i="89"/>
  <c r="P174" i="89"/>
  <c r="N174" i="89"/>
  <c r="L174" i="89"/>
  <c r="J174" i="89"/>
  <c r="H174" i="89"/>
  <c r="F174" i="89"/>
  <c r="D174" i="89"/>
  <c r="R173" i="89"/>
  <c r="P173" i="89"/>
  <c r="N173" i="89"/>
  <c r="L173" i="89"/>
  <c r="J173" i="89"/>
  <c r="H173" i="89"/>
  <c r="F173" i="89"/>
  <c r="D173" i="89"/>
  <c r="R172" i="89"/>
  <c r="P172" i="89"/>
  <c r="N172" i="89"/>
  <c r="L172" i="89"/>
  <c r="J172" i="89"/>
  <c r="H172" i="89"/>
  <c r="F172" i="89"/>
  <c r="D172" i="89"/>
  <c r="R171" i="89"/>
  <c r="P171" i="89"/>
  <c r="N171" i="89"/>
  <c r="L171" i="89"/>
  <c r="J171" i="89"/>
  <c r="H171" i="89"/>
  <c r="F171" i="89"/>
  <c r="D171" i="89"/>
  <c r="R170" i="89"/>
  <c r="P170" i="89"/>
  <c r="N170" i="89"/>
  <c r="L170" i="89"/>
  <c r="J170" i="89"/>
  <c r="H170" i="89"/>
  <c r="F170" i="89"/>
  <c r="D170" i="89"/>
  <c r="R169" i="89"/>
  <c r="P169" i="89"/>
  <c r="N169" i="89"/>
  <c r="L169" i="89"/>
  <c r="J169" i="89"/>
  <c r="H169" i="89"/>
  <c r="F169" i="89"/>
  <c r="D169" i="89"/>
  <c r="R168" i="89"/>
  <c r="P168" i="89"/>
  <c r="N168" i="89"/>
  <c r="L168" i="89"/>
  <c r="J168" i="89"/>
  <c r="H168" i="89"/>
  <c r="F168" i="89"/>
  <c r="D168" i="89"/>
  <c r="R167" i="89"/>
  <c r="P167" i="89"/>
  <c r="N167" i="89"/>
  <c r="L167" i="89"/>
  <c r="J167" i="89"/>
  <c r="H167" i="89"/>
  <c r="F167" i="89"/>
  <c r="D167" i="89"/>
  <c r="R166" i="89"/>
  <c r="P166" i="89"/>
  <c r="N166" i="89"/>
  <c r="L166" i="89"/>
  <c r="J166" i="89"/>
  <c r="H166" i="89"/>
  <c r="F166" i="89"/>
  <c r="D166" i="89"/>
  <c r="R165" i="89"/>
  <c r="P165" i="89"/>
  <c r="N165" i="89"/>
  <c r="L165" i="89"/>
  <c r="J165" i="89"/>
  <c r="H165" i="89"/>
  <c r="F165" i="89"/>
  <c r="D165" i="89"/>
  <c r="R165" i="87"/>
  <c r="P165" i="87"/>
  <c r="N165" i="87"/>
  <c r="L165" i="87"/>
  <c r="J165" i="87"/>
  <c r="H165" i="87"/>
  <c r="F165" i="87"/>
  <c r="D165" i="87"/>
  <c r="R164" i="87"/>
  <c r="P164" i="87"/>
  <c r="N164" i="87"/>
  <c r="L164" i="87"/>
  <c r="J164" i="87"/>
  <c r="H164" i="87"/>
  <c r="F164" i="87"/>
  <c r="D164" i="87"/>
  <c r="R163" i="87"/>
  <c r="P163" i="87"/>
  <c r="N163" i="87"/>
  <c r="L163" i="87"/>
  <c r="J163" i="87"/>
  <c r="H163" i="87"/>
  <c r="F163" i="87"/>
  <c r="D163" i="87"/>
  <c r="R162" i="87"/>
  <c r="P162" i="87"/>
  <c r="N162" i="87"/>
  <c r="L162" i="87"/>
  <c r="J162" i="87"/>
  <c r="H162" i="87"/>
  <c r="F162" i="87"/>
  <c r="D162" i="87"/>
  <c r="R161" i="87"/>
  <c r="P161" i="87"/>
  <c r="N161" i="87"/>
  <c r="L161" i="87"/>
  <c r="J161" i="87"/>
  <c r="H161" i="87"/>
  <c r="F161" i="87"/>
  <c r="D161" i="87"/>
  <c r="R160" i="87"/>
  <c r="P160" i="87"/>
  <c r="N160" i="87"/>
  <c r="L160" i="87"/>
  <c r="J160" i="87"/>
  <c r="H160" i="87"/>
  <c r="F160" i="87"/>
  <c r="D160" i="87"/>
  <c r="R159" i="87"/>
  <c r="P159" i="87"/>
  <c r="N159" i="87"/>
  <c r="L159" i="87"/>
  <c r="J159" i="87"/>
  <c r="H159" i="87"/>
  <c r="F159" i="87"/>
  <c r="D159" i="87"/>
  <c r="R158" i="87"/>
  <c r="P158" i="87"/>
  <c r="N158" i="87"/>
  <c r="L158" i="87"/>
  <c r="J158" i="87"/>
  <c r="H158" i="87"/>
  <c r="F158" i="87"/>
  <c r="D158" i="87"/>
  <c r="R157" i="87"/>
  <c r="P157" i="87"/>
  <c r="N157" i="87"/>
  <c r="L157" i="87"/>
  <c r="J157" i="87"/>
  <c r="H157" i="87"/>
  <c r="F157" i="87"/>
  <c r="D157" i="87"/>
  <c r="R156" i="87"/>
  <c r="P156" i="87"/>
  <c r="N156" i="87"/>
  <c r="L156" i="87"/>
  <c r="J156" i="87"/>
  <c r="H156" i="87"/>
  <c r="F156" i="87"/>
  <c r="D156" i="87"/>
  <c r="R155" i="87"/>
  <c r="P155" i="87"/>
  <c r="N155" i="87"/>
  <c r="L155" i="87"/>
  <c r="J155" i="87"/>
  <c r="H155" i="87"/>
  <c r="F155" i="87"/>
  <c r="D155" i="87"/>
  <c r="R154" i="87"/>
  <c r="P154" i="87"/>
  <c r="N154" i="87"/>
  <c r="L154" i="87"/>
  <c r="J154" i="87"/>
  <c r="H154" i="87"/>
  <c r="F154" i="87"/>
  <c r="D154" i="87"/>
  <c r="L164" i="86"/>
  <c r="J164" i="86"/>
  <c r="G164" i="86"/>
  <c r="E164" i="86"/>
  <c r="L163" i="86"/>
  <c r="J163" i="86"/>
  <c r="G163" i="86"/>
  <c r="E163" i="86"/>
  <c r="L162" i="86"/>
  <c r="J162" i="86"/>
  <c r="G162" i="86"/>
  <c r="E162" i="86"/>
  <c r="L161" i="86"/>
  <c r="J161" i="86"/>
  <c r="G161" i="86"/>
  <c r="E161" i="86"/>
  <c r="L160" i="86"/>
  <c r="J160" i="86"/>
  <c r="G160" i="86"/>
  <c r="E160" i="86"/>
  <c r="L159" i="86"/>
  <c r="J159" i="86"/>
  <c r="G159" i="86"/>
  <c r="E159" i="86"/>
  <c r="L158" i="86"/>
  <c r="J158" i="86"/>
  <c r="G158" i="86"/>
  <c r="E158" i="86"/>
  <c r="L157" i="86"/>
  <c r="J157" i="86"/>
  <c r="G157" i="86"/>
  <c r="E157" i="86"/>
  <c r="L156" i="86"/>
  <c r="J156" i="86"/>
  <c r="G156" i="86"/>
  <c r="E156" i="86"/>
  <c r="L155" i="86"/>
  <c r="J155" i="86"/>
  <c r="G155" i="86"/>
  <c r="E155" i="86"/>
  <c r="L154" i="86"/>
  <c r="J154" i="86"/>
  <c r="G154" i="86"/>
  <c r="E154" i="86"/>
  <c r="L153" i="86"/>
  <c r="J153" i="86"/>
  <c r="G153" i="86"/>
  <c r="E153" i="86"/>
  <c r="L63" i="24"/>
  <c r="G63" i="24"/>
  <c r="L62" i="24"/>
  <c r="G62" i="24"/>
  <c r="L61" i="24"/>
  <c r="G61" i="24"/>
  <c r="L60" i="24"/>
  <c r="G60" i="24"/>
  <c r="L63" i="23"/>
  <c r="G63" i="23"/>
  <c r="L62" i="23"/>
  <c r="G62" i="23"/>
  <c r="L61" i="23"/>
  <c r="G61" i="23"/>
  <c r="L60" i="23"/>
  <c r="G60" i="23"/>
  <c r="L63" i="40"/>
  <c r="G63" i="40"/>
  <c r="L62" i="40"/>
  <c r="G62" i="40"/>
  <c r="L61" i="40"/>
  <c r="G61" i="40"/>
  <c r="L60" i="40"/>
  <c r="G60" i="40"/>
  <c r="L63" i="20"/>
  <c r="G63" i="20"/>
  <c r="L62" i="20"/>
  <c r="G62" i="20"/>
  <c r="L61" i="20"/>
  <c r="G61" i="20"/>
  <c r="L60" i="20"/>
  <c r="G60" i="20"/>
  <c r="L63" i="83" l="1"/>
  <c r="G63" i="83"/>
  <c r="L62" i="83"/>
  <c r="G62" i="83"/>
  <c r="L61" i="83"/>
  <c r="G61" i="83"/>
  <c r="L60" i="83"/>
  <c r="G60" i="83"/>
  <c r="E89" i="84"/>
  <c r="C89" i="84"/>
  <c r="E88" i="84"/>
  <c r="C88" i="84"/>
  <c r="E87" i="84"/>
  <c r="C87" i="84"/>
  <c r="E86" i="84"/>
  <c r="C86" i="84"/>
  <c r="E85" i="84"/>
  <c r="C85" i="84"/>
  <c r="E84" i="84"/>
  <c r="C84" i="84"/>
  <c r="E83" i="84"/>
  <c r="C83" i="84"/>
  <c r="E82" i="84"/>
  <c r="C82" i="84"/>
  <c r="E81" i="84"/>
  <c r="C81" i="84"/>
  <c r="E80" i="84"/>
  <c r="C80" i="84"/>
  <c r="E79" i="84"/>
  <c r="C79" i="84"/>
  <c r="E78" i="84"/>
  <c r="C78" i="84"/>
  <c r="P164" i="89" l="1"/>
  <c r="P163" i="89"/>
  <c r="P162" i="89"/>
  <c r="P161" i="89"/>
  <c r="P160" i="89"/>
  <c r="P159" i="89"/>
  <c r="P158" i="89"/>
  <c r="P157" i="89"/>
  <c r="P156" i="89"/>
  <c r="P155" i="89"/>
  <c r="P154" i="89"/>
  <c r="P153" i="89"/>
  <c r="P152" i="89"/>
  <c r="P151" i="89"/>
  <c r="P150" i="89"/>
  <c r="P149" i="89"/>
  <c r="P148" i="89"/>
  <c r="P147" i="89"/>
  <c r="P146" i="89"/>
  <c r="P145" i="89"/>
  <c r="P144" i="89"/>
  <c r="P143" i="89"/>
  <c r="P142" i="89"/>
  <c r="P141" i="89"/>
  <c r="P140" i="89"/>
  <c r="P139" i="89"/>
  <c r="P138" i="89"/>
  <c r="P137" i="89"/>
  <c r="P136" i="89"/>
  <c r="P135" i="89"/>
  <c r="P134" i="89"/>
  <c r="P133" i="89"/>
  <c r="P132" i="89"/>
  <c r="P131" i="89"/>
  <c r="P130" i="89"/>
  <c r="P129" i="89"/>
  <c r="P128" i="89"/>
  <c r="P127" i="89"/>
  <c r="P126" i="89"/>
  <c r="P125" i="89"/>
  <c r="P124" i="89"/>
  <c r="P123" i="89"/>
  <c r="P122" i="89"/>
  <c r="P121" i="89"/>
  <c r="P120" i="89"/>
  <c r="P119" i="89"/>
  <c r="P118" i="89"/>
  <c r="P117" i="89"/>
  <c r="P116" i="89"/>
  <c r="P115" i="89"/>
  <c r="P114" i="89"/>
  <c r="P113" i="89"/>
  <c r="P112" i="89"/>
  <c r="P111" i="89"/>
  <c r="P110" i="89"/>
  <c r="P109" i="89"/>
  <c r="P108" i="89"/>
  <c r="P107" i="89"/>
  <c r="P106" i="89"/>
  <c r="P105" i="89"/>
  <c r="P104" i="89"/>
  <c r="P103" i="89"/>
  <c r="P102" i="89"/>
  <c r="P101" i="89"/>
  <c r="P100" i="89"/>
  <c r="P99" i="89"/>
  <c r="P98" i="89"/>
  <c r="P97" i="89"/>
  <c r="P96" i="89"/>
  <c r="P95" i="89"/>
  <c r="P94" i="89"/>
  <c r="P93" i="89"/>
  <c r="P92" i="89"/>
  <c r="P91" i="89"/>
  <c r="P90" i="89"/>
  <c r="P89" i="89"/>
  <c r="P88" i="89"/>
  <c r="P87" i="89"/>
  <c r="P86" i="89"/>
  <c r="P85" i="89"/>
  <c r="P84" i="89"/>
  <c r="P83" i="89"/>
  <c r="P82" i="89"/>
  <c r="P81" i="89"/>
  <c r="P80" i="89"/>
  <c r="P79" i="89"/>
  <c r="P78" i="89"/>
  <c r="P77" i="89"/>
  <c r="P76" i="89"/>
  <c r="P75" i="89"/>
  <c r="P74" i="89"/>
  <c r="P73" i="89"/>
  <c r="P72" i="89"/>
  <c r="P71" i="89"/>
  <c r="P70" i="89"/>
  <c r="P69" i="89"/>
  <c r="P68" i="89"/>
  <c r="P67" i="89"/>
  <c r="P66" i="89"/>
  <c r="P65" i="89"/>
  <c r="P64" i="89"/>
  <c r="P63" i="89"/>
  <c r="P62" i="89"/>
  <c r="P61" i="89"/>
  <c r="P60" i="89"/>
  <c r="P59" i="89"/>
  <c r="P58" i="89"/>
  <c r="P57" i="89"/>
  <c r="P56" i="89"/>
  <c r="P55" i="89"/>
  <c r="P54" i="89"/>
  <c r="P53" i="89"/>
  <c r="P52" i="89"/>
  <c r="P51" i="89"/>
  <c r="P50" i="89"/>
  <c r="P49" i="89"/>
  <c r="P48" i="89"/>
  <c r="P47" i="89"/>
  <c r="P46" i="89"/>
  <c r="P45" i="89"/>
  <c r="P44" i="89"/>
  <c r="P43" i="89"/>
  <c r="P42" i="89"/>
  <c r="P41" i="89"/>
  <c r="P40" i="89"/>
  <c r="P39" i="89"/>
  <c r="P38" i="89"/>
  <c r="P37" i="89"/>
  <c r="P36" i="89"/>
  <c r="P35" i="89"/>
  <c r="P34" i="89"/>
  <c r="P33" i="89"/>
  <c r="P32" i="89"/>
  <c r="P31" i="89"/>
  <c r="P30" i="89"/>
  <c r="P29" i="89"/>
  <c r="P28" i="89"/>
  <c r="P27" i="89"/>
  <c r="P26" i="89"/>
  <c r="P25" i="89"/>
  <c r="P24" i="89"/>
  <c r="P23" i="89"/>
  <c r="P22" i="89"/>
  <c r="P21" i="89"/>
  <c r="P20" i="89"/>
  <c r="P19" i="89"/>
  <c r="P18" i="89"/>
  <c r="P17" i="89"/>
  <c r="P16" i="89"/>
  <c r="P15" i="89"/>
  <c r="P14" i="89"/>
  <c r="P13" i="89"/>
  <c r="P12" i="89"/>
  <c r="P11" i="89"/>
  <c r="P10" i="89"/>
  <c r="P9" i="89"/>
  <c r="L164" i="89"/>
  <c r="L163" i="89"/>
  <c r="L162" i="89"/>
  <c r="L161" i="89"/>
  <c r="L160" i="89"/>
  <c r="L159" i="89"/>
  <c r="L158" i="89"/>
  <c r="L157" i="89"/>
  <c r="L156" i="89"/>
  <c r="L155" i="89"/>
  <c r="L154" i="89"/>
  <c r="L153" i="89"/>
  <c r="L152" i="89"/>
  <c r="L151" i="89"/>
  <c r="L150" i="89"/>
  <c r="L149" i="89"/>
  <c r="L148" i="89"/>
  <c r="L147" i="89"/>
  <c r="L146" i="89"/>
  <c r="L145" i="89"/>
  <c r="L144" i="89"/>
  <c r="L143" i="89"/>
  <c r="L142" i="89"/>
  <c r="L141" i="89"/>
  <c r="L140" i="89"/>
  <c r="L139" i="89"/>
  <c r="L138" i="89"/>
  <c r="L137" i="89"/>
  <c r="L136" i="89"/>
  <c r="L135" i="89"/>
  <c r="L134" i="89"/>
  <c r="L133" i="89"/>
  <c r="L132" i="89"/>
  <c r="L131" i="89"/>
  <c r="L130" i="89"/>
  <c r="L129" i="89"/>
  <c r="L128" i="89"/>
  <c r="L127" i="89"/>
  <c r="L126" i="89"/>
  <c r="L125" i="89"/>
  <c r="L124" i="89"/>
  <c r="L123" i="89"/>
  <c r="L122" i="89"/>
  <c r="L121" i="89"/>
  <c r="L120" i="89"/>
  <c r="L119" i="89"/>
  <c r="L118" i="89"/>
  <c r="L117" i="89"/>
  <c r="L116" i="89"/>
  <c r="L115" i="89"/>
  <c r="L114" i="89"/>
  <c r="L113" i="89"/>
  <c r="L112" i="89"/>
  <c r="L111" i="89"/>
  <c r="L110" i="89"/>
  <c r="L109" i="89"/>
  <c r="L108" i="89"/>
  <c r="L107" i="89"/>
  <c r="L106" i="89"/>
  <c r="L105" i="89"/>
  <c r="L104" i="89"/>
  <c r="L103" i="89"/>
  <c r="L102" i="89"/>
  <c r="L101" i="89"/>
  <c r="L100" i="89"/>
  <c r="L99" i="89"/>
  <c r="L98" i="89"/>
  <c r="L97" i="89"/>
  <c r="L96" i="89"/>
  <c r="L95" i="89"/>
  <c r="L94" i="89"/>
  <c r="L93" i="89"/>
  <c r="L92" i="89"/>
  <c r="L91" i="89"/>
  <c r="L90" i="89"/>
  <c r="L89" i="89"/>
  <c r="L88" i="89"/>
  <c r="L87" i="89"/>
  <c r="L86" i="89"/>
  <c r="L85" i="89"/>
  <c r="L84" i="89"/>
  <c r="L83" i="89"/>
  <c r="L82" i="89"/>
  <c r="L81" i="89"/>
  <c r="L80" i="89"/>
  <c r="L79" i="89"/>
  <c r="L78" i="89"/>
  <c r="L77" i="89"/>
  <c r="L76" i="89"/>
  <c r="L75" i="89"/>
  <c r="L74" i="89"/>
  <c r="L73" i="89"/>
  <c r="L72" i="89"/>
  <c r="L71" i="89"/>
  <c r="L70" i="89"/>
  <c r="L69" i="89"/>
  <c r="L68" i="89"/>
  <c r="L67" i="89"/>
  <c r="L66" i="89"/>
  <c r="L65" i="89"/>
  <c r="L64" i="89"/>
  <c r="L63" i="89"/>
  <c r="L62" i="89"/>
  <c r="L61" i="89"/>
  <c r="L60" i="89"/>
  <c r="L59" i="89"/>
  <c r="L58" i="89"/>
  <c r="L57" i="89"/>
  <c r="L56" i="89"/>
  <c r="L55" i="89"/>
  <c r="L54" i="89"/>
  <c r="L53" i="89"/>
  <c r="L52" i="89"/>
  <c r="L51" i="89"/>
  <c r="L50" i="89"/>
  <c r="L49" i="89"/>
  <c r="L48" i="89"/>
  <c r="L47" i="89"/>
  <c r="L46" i="89"/>
  <c r="L45" i="89"/>
  <c r="L44" i="89"/>
  <c r="L43" i="89"/>
  <c r="L42" i="89"/>
  <c r="L41" i="89"/>
  <c r="L40" i="89"/>
  <c r="L39" i="89"/>
  <c r="L38" i="89"/>
  <c r="L37" i="89"/>
  <c r="L36" i="89"/>
  <c r="L35" i="89"/>
  <c r="L34" i="89"/>
  <c r="L33" i="89"/>
  <c r="L32" i="89"/>
  <c r="L31" i="89"/>
  <c r="L30" i="89"/>
  <c r="L29" i="89"/>
  <c r="L28" i="89"/>
  <c r="L27" i="89"/>
  <c r="L26" i="89"/>
  <c r="L25" i="89"/>
  <c r="L24" i="89"/>
  <c r="L23" i="89"/>
  <c r="L22" i="89"/>
  <c r="L21" i="89"/>
  <c r="L20" i="89"/>
  <c r="L19" i="89"/>
  <c r="L18" i="89"/>
  <c r="L17" i="89"/>
  <c r="L16" i="89"/>
  <c r="L15" i="89"/>
  <c r="L14" i="89"/>
  <c r="L13" i="89"/>
  <c r="L12" i="89"/>
  <c r="L11" i="89"/>
  <c r="L10" i="89"/>
  <c r="L9" i="89"/>
  <c r="H164" i="89"/>
  <c r="H163" i="89"/>
  <c r="H162" i="89"/>
  <c r="H161" i="89"/>
  <c r="H160" i="89"/>
  <c r="H159" i="89"/>
  <c r="H158" i="89"/>
  <c r="H157" i="89"/>
  <c r="H156" i="89"/>
  <c r="H155" i="89"/>
  <c r="H154" i="89"/>
  <c r="H153" i="89"/>
  <c r="H152" i="89"/>
  <c r="H151" i="89"/>
  <c r="H150" i="89"/>
  <c r="H149" i="89"/>
  <c r="H148" i="89"/>
  <c r="H147" i="89"/>
  <c r="H146" i="89"/>
  <c r="H145" i="89"/>
  <c r="H144" i="89"/>
  <c r="H143" i="89"/>
  <c r="H142" i="89"/>
  <c r="H141" i="89"/>
  <c r="H140" i="89"/>
  <c r="H139" i="89"/>
  <c r="H138" i="89"/>
  <c r="H137" i="89"/>
  <c r="H136" i="89"/>
  <c r="H135" i="89"/>
  <c r="H134" i="89"/>
  <c r="H133" i="89"/>
  <c r="H132" i="89"/>
  <c r="H131" i="89"/>
  <c r="H130" i="89"/>
  <c r="H129" i="89"/>
  <c r="H128" i="89"/>
  <c r="H127" i="89"/>
  <c r="H126" i="89"/>
  <c r="H125" i="89"/>
  <c r="H124" i="89"/>
  <c r="H123" i="89"/>
  <c r="H122" i="89"/>
  <c r="H121" i="89"/>
  <c r="H120" i="89"/>
  <c r="H119" i="89"/>
  <c r="H118" i="89"/>
  <c r="H117" i="89"/>
  <c r="H116" i="89"/>
  <c r="H115" i="89"/>
  <c r="H114" i="89"/>
  <c r="H113" i="89"/>
  <c r="H112" i="89"/>
  <c r="H111" i="89"/>
  <c r="H110" i="89"/>
  <c r="H109" i="89"/>
  <c r="H108" i="89"/>
  <c r="H107" i="89"/>
  <c r="H106" i="89"/>
  <c r="H105" i="89"/>
  <c r="H104" i="89"/>
  <c r="H103" i="89"/>
  <c r="H102" i="89"/>
  <c r="H101" i="89"/>
  <c r="H100" i="89"/>
  <c r="H99" i="89"/>
  <c r="H98" i="89"/>
  <c r="H97" i="89"/>
  <c r="H96" i="89"/>
  <c r="H95" i="89"/>
  <c r="H94" i="89"/>
  <c r="H93" i="89"/>
  <c r="H92" i="89"/>
  <c r="H91" i="89"/>
  <c r="H90" i="89"/>
  <c r="H89" i="89"/>
  <c r="H88" i="89"/>
  <c r="H87" i="89"/>
  <c r="H86" i="89"/>
  <c r="H85" i="89"/>
  <c r="H84" i="89"/>
  <c r="H83" i="89"/>
  <c r="H82" i="89"/>
  <c r="H81" i="89"/>
  <c r="H80" i="89"/>
  <c r="H79" i="89"/>
  <c r="H78" i="89"/>
  <c r="H77" i="89"/>
  <c r="H76" i="89"/>
  <c r="H75" i="89"/>
  <c r="H74" i="89"/>
  <c r="H73" i="89"/>
  <c r="H72" i="89"/>
  <c r="H71" i="89"/>
  <c r="H70" i="89"/>
  <c r="H69" i="89"/>
  <c r="H68" i="89"/>
  <c r="H67" i="89"/>
  <c r="H66" i="89"/>
  <c r="H65" i="89"/>
  <c r="H64" i="89"/>
  <c r="H63" i="89"/>
  <c r="H62" i="89"/>
  <c r="H61" i="89"/>
  <c r="H60" i="89"/>
  <c r="H59" i="89"/>
  <c r="H58" i="89"/>
  <c r="H57" i="89"/>
  <c r="H56" i="89"/>
  <c r="H55" i="89"/>
  <c r="H54" i="89"/>
  <c r="H53" i="89"/>
  <c r="H52" i="89"/>
  <c r="H51" i="89"/>
  <c r="H50" i="89"/>
  <c r="H49" i="89"/>
  <c r="H48" i="89"/>
  <c r="H47" i="89"/>
  <c r="H46" i="89"/>
  <c r="H45" i="89"/>
  <c r="H44" i="89"/>
  <c r="H43" i="89"/>
  <c r="H42" i="89"/>
  <c r="H41" i="89"/>
  <c r="H40" i="89"/>
  <c r="H39" i="89"/>
  <c r="H38" i="89"/>
  <c r="H37" i="89"/>
  <c r="H36" i="89"/>
  <c r="H35" i="89"/>
  <c r="H34" i="89"/>
  <c r="H33" i="89"/>
  <c r="H32" i="89"/>
  <c r="H31" i="89"/>
  <c r="H30" i="89"/>
  <c r="H29" i="89"/>
  <c r="H28" i="89"/>
  <c r="H27" i="89"/>
  <c r="H26" i="89"/>
  <c r="H25" i="89"/>
  <c r="H24" i="89"/>
  <c r="H23" i="89"/>
  <c r="H22" i="89"/>
  <c r="H21" i="89"/>
  <c r="H20" i="89"/>
  <c r="H19" i="89"/>
  <c r="H18" i="89"/>
  <c r="H17" i="89"/>
  <c r="H16" i="89"/>
  <c r="H15" i="89"/>
  <c r="H14" i="89"/>
  <c r="H13" i="89"/>
  <c r="H12" i="89"/>
  <c r="H11" i="89"/>
  <c r="H10" i="89"/>
  <c r="H9" i="89"/>
  <c r="D164" i="89"/>
  <c r="D163" i="89"/>
  <c r="D162" i="89"/>
  <c r="D161" i="89"/>
  <c r="D160" i="89"/>
  <c r="D159" i="89"/>
  <c r="D158" i="89"/>
  <c r="D157" i="89"/>
  <c r="D156" i="89"/>
  <c r="D155" i="89"/>
  <c r="D154" i="89"/>
  <c r="D153" i="89"/>
  <c r="D152" i="89"/>
  <c r="D151" i="89"/>
  <c r="D150" i="89"/>
  <c r="D149" i="89"/>
  <c r="D148" i="89"/>
  <c r="D147" i="89"/>
  <c r="D146" i="89"/>
  <c r="D145" i="89"/>
  <c r="D144" i="89"/>
  <c r="D143" i="89"/>
  <c r="D142" i="89"/>
  <c r="D141" i="89"/>
  <c r="D140" i="89"/>
  <c r="D139" i="89"/>
  <c r="D138" i="89"/>
  <c r="D137" i="89"/>
  <c r="D136" i="89"/>
  <c r="D135" i="89"/>
  <c r="D134" i="89"/>
  <c r="D133" i="89"/>
  <c r="D132" i="89"/>
  <c r="D131" i="89"/>
  <c r="D130" i="89"/>
  <c r="D129" i="89"/>
  <c r="D128" i="89"/>
  <c r="D127" i="89"/>
  <c r="D126" i="89"/>
  <c r="D125" i="89"/>
  <c r="D124" i="89"/>
  <c r="D123" i="89"/>
  <c r="D122" i="89"/>
  <c r="D121" i="89"/>
  <c r="D120" i="89"/>
  <c r="D119" i="89"/>
  <c r="D118" i="89"/>
  <c r="D117" i="89"/>
  <c r="D116" i="89"/>
  <c r="D115" i="89"/>
  <c r="D114" i="89"/>
  <c r="D113" i="89"/>
  <c r="D112" i="89"/>
  <c r="D111" i="89"/>
  <c r="D110" i="89"/>
  <c r="D109" i="89"/>
  <c r="D108" i="89"/>
  <c r="D107" i="89"/>
  <c r="D106" i="89"/>
  <c r="D105" i="89"/>
  <c r="D104" i="89"/>
  <c r="D103" i="89"/>
  <c r="D102" i="89"/>
  <c r="D101" i="89"/>
  <c r="D100" i="89"/>
  <c r="D99" i="89"/>
  <c r="D98" i="89"/>
  <c r="D97" i="89"/>
  <c r="D96" i="89"/>
  <c r="D95" i="89"/>
  <c r="D94" i="89"/>
  <c r="D93" i="89"/>
  <c r="D92" i="89"/>
  <c r="D91" i="89"/>
  <c r="D90" i="89"/>
  <c r="D89" i="89"/>
  <c r="D88" i="89"/>
  <c r="D87" i="89"/>
  <c r="D86" i="89"/>
  <c r="D85" i="89"/>
  <c r="D84" i="89"/>
  <c r="D83" i="89"/>
  <c r="D82" i="89"/>
  <c r="D81" i="89"/>
  <c r="D80" i="89"/>
  <c r="D79" i="89"/>
  <c r="D78" i="89"/>
  <c r="D77" i="89"/>
  <c r="D76" i="89"/>
  <c r="D75" i="89"/>
  <c r="D74" i="89"/>
  <c r="D73" i="89"/>
  <c r="D72" i="89"/>
  <c r="D71" i="89"/>
  <c r="D70" i="89"/>
  <c r="D69" i="89"/>
  <c r="D68" i="89"/>
  <c r="D67" i="89"/>
  <c r="D66" i="89"/>
  <c r="D65" i="89"/>
  <c r="D64" i="89"/>
  <c r="D63" i="89"/>
  <c r="D62" i="89"/>
  <c r="D61" i="89"/>
  <c r="D60" i="89"/>
  <c r="D59" i="89"/>
  <c r="D58" i="89"/>
  <c r="D57" i="89"/>
  <c r="D56" i="89"/>
  <c r="D55" i="89"/>
  <c r="D54" i="89"/>
  <c r="D53" i="89"/>
  <c r="D52" i="89"/>
  <c r="D51" i="89"/>
  <c r="D50" i="89"/>
  <c r="D49" i="89"/>
  <c r="D48" i="89"/>
  <c r="D47" i="89"/>
  <c r="D46" i="89"/>
  <c r="D45" i="89"/>
  <c r="D44" i="89"/>
  <c r="D43" i="89"/>
  <c r="D42" i="89"/>
  <c r="D41" i="89"/>
  <c r="D40" i="89"/>
  <c r="D39" i="89"/>
  <c r="D38" i="89"/>
  <c r="D37" i="89"/>
  <c r="D36" i="89"/>
  <c r="D35" i="89"/>
  <c r="D34" i="89"/>
  <c r="D33" i="89"/>
  <c r="D32" i="89"/>
  <c r="D31" i="89"/>
  <c r="D30" i="89"/>
  <c r="D29" i="89"/>
  <c r="D28" i="89"/>
  <c r="D27" i="89"/>
  <c r="D26" i="89"/>
  <c r="D25" i="89"/>
  <c r="D24" i="89"/>
  <c r="D23" i="89"/>
  <c r="D22" i="89"/>
  <c r="D21" i="89"/>
  <c r="D20" i="89"/>
  <c r="D19" i="89"/>
  <c r="D18" i="89"/>
  <c r="D17" i="89"/>
  <c r="D16" i="89"/>
  <c r="D15" i="89"/>
  <c r="D14" i="89"/>
  <c r="D13" i="89"/>
  <c r="D12" i="89"/>
  <c r="D11" i="89"/>
  <c r="D10" i="89"/>
  <c r="D9" i="89"/>
  <c r="R164" i="89"/>
  <c r="R163" i="89"/>
  <c r="R162" i="89"/>
  <c r="R161" i="89"/>
  <c r="R160" i="89"/>
  <c r="R159" i="89"/>
  <c r="R158" i="89"/>
  <c r="R157" i="89"/>
  <c r="R156" i="89"/>
  <c r="R155" i="89"/>
  <c r="R154" i="89"/>
  <c r="R153" i="89"/>
  <c r="R152" i="89"/>
  <c r="R151" i="89"/>
  <c r="R150" i="89"/>
  <c r="R149" i="89"/>
  <c r="R148" i="89"/>
  <c r="R147" i="89"/>
  <c r="R146" i="89"/>
  <c r="R145" i="89"/>
  <c r="R144" i="89"/>
  <c r="R143" i="89"/>
  <c r="R142" i="89"/>
  <c r="R141" i="89"/>
  <c r="R140" i="89"/>
  <c r="R139" i="89"/>
  <c r="R138" i="89"/>
  <c r="R137" i="89"/>
  <c r="R136" i="89"/>
  <c r="R135" i="89"/>
  <c r="R134" i="89"/>
  <c r="R133" i="89"/>
  <c r="R132" i="89"/>
  <c r="R131" i="89"/>
  <c r="R130" i="89"/>
  <c r="R129" i="89"/>
  <c r="R128" i="89"/>
  <c r="R127" i="89"/>
  <c r="R126" i="89"/>
  <c r="R125" i="89"/>
  <c r="R124" i="89"/>
  <c r="R123" i="89"/>
  <c r="R122" i="89"/>
  <c r="R121" i="89"/>
  <c r="R120" i="89"/>
  <c r="R119" i="89"/>
  <c r="R118" i="89"/>
  <c r="R117" i="89"/>
  <c r="R116" i="89"/>
  <c r="R115" i="89"/>
  <c r="R114" i="89"/>
  <c r="R113" i="89"/>
  <c r="R112" i="89"/>
  <c r="R111" i="89"/>
  <c r="R110" i="89"/>
  <c r="R109" i="89"/>
  <c r="R108" i="89"/>
  <c r="R107" i="89"/>
  <c r="R106" i="89"/>
  <c r="R105" i="89"/>
  <c r="R104" i="89"/>
  <c r="R103" i="89"/>
  <c r="R102" i="89"/>
  <c r="R101" i="89"/>
  <c r="R100" i="89"/>
  <c r="R99" i="89"/>
  <c r="R98" i="89"/>
  <c r="R97" i="89"/>
  <c r="R96" i="89"/>
  <c r="R95" i="89"/>
  <c r="R94" i="89"/>
  <c r="R93" i="89"/>
  <c r="R92" i="89"/>
  <c r="R91" i="89"/>
  <c r="R90" i="89"/>
  <c r="R89" i="89"/>
  <c r="R88" i="89"/>
  <c r="R87" i="89"/>
  <c r="R86" i="89"/>
  <c r="R85" i="89"/>
  <c r="R84" i="89"/>
  <c r="R83" i="89"/>
  <c r="R82" i="89"/>
  <c r="R81" i="89"/>
  <c r="R80" i="89"/>
  <c r="R79" i="89"/>
  <c r="R78" i="89"/>
  <c r="R77" i="89"/>
  <c r="R76" i="89"/>
  <c r="R75" i="89"/>
  <c r="R74" i="89"/>
  <c r="R73" i="89"/>
  <c r="R72" i="89"/>
  <c r="R71" i="89"/>
  <c r="R70" i="89"/>
  <c r="R69" i="89"/>
  <c r="R68" i="89"/>
  <c r="R67" i="89"/>
  <c r="R66" i="89"/>
  <c r="R65" i="89"/>
  <c r="R64" i="89"/>
  <c r="R63" i="89"/>
  <c r="R62" i="89"/>
  <c r="R61" i="89"/>
  <c r="R60" i="89"/>
  <c r="R59" i="89"/>
  <c r="R58" i="89"/>
  <c r="R57" i="89"/>
  <c r="R56" i="89"/>
  <c r="R55" i="89"/>
  <c r="R54" i="89"/>
  <c r="R53" i="89"/>
  <c r="R52" i="89"/>
  <c r="R51" i="89"/>
  <c r="R50" i="89"/>
  <c r="R49" i="89"/>
  <c r="R48" i="89"/>
  <c r="R47" i="89"/>
  <c r="R46" i="89"/>
  <c r="R45" i="89"/>
  <c r="R44" i="89"/>
  <c r="R43" i="89"/>
  <c r="R42" i="89"/>
  <c r="R41" i="89"/>
  <c r="R40" i="89"/>
  <c r="R39" i="89"/>
  <c r="R38" i="89"/>
  <c r="R37" i="89"/>
  <c r="R36" i="89"/>
  <c r="R35" i="89"/>
  <c r="R34" i="89"/>
  <c r="R33" i="89"/>
  <c r="R32" i="89"/>
  <c r="R31" i="89"/>
  <c r="R30" i="89"/>
  <c r="R29" i="89"/>
  <c r="R28" i="89"/>
  <c r="R27" i="89"/>
  <c r="R26" i="89"/>
  <c r="R25" i="89"/>
  <c r="R24" i="89"/>
  <c r="R23" i="89"/>
  <c r="R22" i="89"/>
  <c r="R21" i="89"/>
  <c r="R20" i="89"/>
  <c r="R19" i="89"/>
  <c r="R18" i="89"/>
  <c r="R17" i="89"/>
  <c r="R16" i="89"/>
  <c r="R15" i="89"/>
  <c r="R14" i="89"/>
  <c r="R13" i="89"/>
  <c r="R12" i="89"/>
  <c r="R11" i="89"/>
  <c r="R10" i="89"/>
  <c r="R9" i="89"/>
  <c r="N164" i="89"/>
  <c r="N163" i="89"/>
  <c r="N162" i="89"/>
  <c r="N161" i="89"/>
  <c r="N160" i="89"/>
  <c r="N159" i="89"/>
  <c r="N158" i="89"/>
  <c r="N157" i="89"/>
  <c r="N156" i="89"/>
  <c r="N155" i="89"/>
  <c r="N154" i="89"/>
  <c r="N153" i="89"/>
  <c r="N152" i="89"/>
  <c r="N151" i="89"/>
  <c r="N150" i="89"/>
  <c r="N149" i="89"/>
  <c r="N148" i="89"/>
  <c r="N147" i="89"/>
  <c r="N146" i="89"/>
  <c r="N145" i="89"/>
  <c r="N144" i="89"/>
  <c r="N143" i="89"/>
  <c r="N142" i="89"/>
  <c r="N141" i="89"/>
  <c r="N140" i="89"/>
  <c r="N139" i="89"/>
  <c r="N138" i="89"/>
  <c r="N137" i="89"/>
  <c r="N136" i="89"/>
  <c r="N135" i="89"/>
  <c r="N134" i="89"/>
  <c r="N133" i="89"/>
  <c r="N132" i="89"/>
  <c r="N131" i="89"/>
  <c r="N130" i="89"/>
  <c r="N129" i="89"/>
  <c r="N128" i="89"/>
  <c r="N127" i="89"/>
  <c r="N126" i="89"/>
  <c r="N125" i="89"/>
  <c r="N124" i="89"/>
  <c r="N123" i="89"/>
  <c r="N122" i="89"/>
  <c r="N121" i="89"/>
  <c r="N120" i="89"/>
  <c r="N119" i="89"/>
  <c r="N118" i="89"/>
  <c r="N117" i="89"/>
  <c r="N116" i="89"/>
  <c r="N115" i="89"/>
  <c r="N114" i="89"/>
  <c r="N113" i="89"/>
  <c r="N112" i="89"/>
  <c r="N111" i="89"/>
  <c r="N110" i="89"/>
  <c r="N109" i="89"/>
  <c r="N108" i="89"/>
  <c r="N107" i="89"/>
  <c r="N106" i="89"/>
  <c r="N105" i="89"/>
  <c r="N104" i="89"/>
  <c r="N103" i="89"/>
  <c r="N102" i="89"/>
  <c r="N101" i="89"/>
  <c r="N100" i="89"/>
  <c r="N99" i="89"/>
  <c r="N98" i="89"/>
  <c r="N97" i="89"/>
  <c r="N96" i="89"/>
  <c r="N95" i="89"/>
  <c r="N94" i="89"/>
  <c r="N93" i="89"/>
  <c r="N92" i="89"/>
  <c r="N91" i="89"/>
  <c r="N90" i="89"/>
  <c r="N89" i="89"/>
  <c r="N88" i="89"/>
  <c r="N87" i="89"/>
  <c r="N86" i="89"/>
  <c r="N85" i="89"/>
  <c r="N84" i="89"/>
  <c r="N83" i="89"/>
  <c r="N82" i="89"/>
  <c r="N81" i="89"/>
  <c r="N80" i="89"/>
  <c r="N79" i="89"/>
  <c r="N78" i="89"/>
  <c r="N77" i="89"/>
  <c r="N76" i="89"/>
  <c r="N75" i="89"/>
  <c r="N74" i="89"/>
  <c r="N73" i="89"/>
  <c r="N72" i="89"/>
  <c r="N71" i="89"/>
  <c r="N70" i="89"/>
  <c r="N69" i="89"/>
  <c r="N68" i="89"/>
  <c r="N67" i="89"/>
  <c r="N66" i="89"/>
  <c r="N65" i="89"/>
  <c r="N64" i="89"/>
  <c r="N63" i="89"/>
  <c r="N62" i="89"/>
  <c r="N61" i="89"/>
  <c r="N60" i="89"/>
  <c r="N59" i="89"/>
  <c r="N58" i="89"/>
  <c r="N57" i="89"/>
  <c r="N56" i="89"/>
  <c r="N55" i="89"/>
  <c r="N54" i="89"/>
  <c r="N53" i="89"/>
  <c r="N52" i="89"/>
  <c r="N51" i="89"/>
  <c r="N50" i="89"/>
  <c r="N49" i="89"/>
  <c r="N48" i="89"/>
  <c r="N47" i="89"/>
  <c r="N46" i="89"/>
  <c r="N45" i="89"/>
  <c r="N44" i="89"/>
  <c r="N43" i="89"/>
  <c r="N42" i="89"/>
  <c r="N41" i="89"/>
  <c r="N40" i="89"/>
  <c r="N39" i="89"/>
  <c r="N38" i="89"/>
  <c r="N37" i="89"/>
  <c r="N36" i="89"/>
  <c r="N35" i="89"/>
  <c r="N34" i="89"/>
  <c r="N33" i="89"/>
  <c r="N32" i="89"/>
  <c r="N31" i="89"/>
  <c r="N30" i="89"/>
  <c r="N29" i="89"/>
  <c r="N28" i="89"/>
  <c r="N27" i="89"/>
  <c r="N26" i="89"/>
  <c r="N25" i="89"/>
  <c r="N24" i="89"/>
  <c r="N23" i="89"/>
  <c r="N22" i="89"/>
  <c r="N21" i="89"/>
  <c r="N20" i="89"/>
  <c r="N19" i="89"/>
  <c r="N18" i="89"/>
  <c r="N17" i="89"/>
  <c r="N16" i="89"/>
  <c r="N15" i="89"/>
  <c r="N14" i="89"/>
  <c r="N13" i="89"/>
  <c r="N12" i="89"/>
  <c r="N11" i="89"/>
  <c r="N10" i="89"/>
  <c r="N9" i="89"/>
  <c r="J164" i="89"/>
  <c r="J163" i="89"/>
  <c r="J162" i="89"/>
  <c r="J161" i="89"/>
  <c r="J160" i="89"/>
  <c r="J159" i="89"/>
  <c r="J158" i="89"/>
  <c r="J157" i="89"/>
  <c r="J156" i="89"/>
  <c r="J155" i="89"/>
  <c r="J154" i="89"/>
  <c r="J153" i="89"/>
  <c r="J152" i="89"/>
  <c r="J151" i="89"/>
  <c r="J150" i="89"/>
  <c r="J149" i="89"/>
  <c r="J148" i="89"/>
  <c r="J147" i="89"/>
  <c r="J146" i="89"/>
  <c r="J145" i="89"/>
  <c r="J144" i="89"/>
  <c r="J143" i="89"/>
  <c r="J142" i="89"/>
  <c r="J141" i="89"/>
  <c r="J140" i="89"/>
  <c r="J139" i="89"/>
  <c r="J138" i="89"/>
  <c r="J137" i="89"/>
  <c r="J136" i="89"/>
  <c r="J135" i="89"/>
  <c r="J134" i="89"/>
  <c r="J133" i="89"/>
  <c r="J132" i="89"/>
  <c r="J131" i="89"/>
  <c r="J130" i="89"/>
  <c r="J129" i="89"/>
  <c r="J128" i="89"/>
  <c r="J127" i="89"/>
  <c r="J126" i="89"/>
  <c r="J125" i="89"/>
  <c r="J124" i="89"/>
  <c r="J123" i="89"/>
  <c r="J122" i="89"/>
  <c r="J121" i="89"/>
  <c r="J120" i="89"/>
  <c r="J119" i="89"/>
  <c r="J118" i="89"/>
  <c r="J117" i="89"/>
  <c r="J116" i="89"/>
  <c r="J115" i="89"/>
  <c r="J114" i="89"/>
  <c r="J113" i="89"/>
  <c r="J112" i="89"/>
  <c r="J111" i="89"/>
  <c r="J110" i="89"/>
  <c r="J109" i="89"/>
  <c r="J108" i="89"/>
  <c r="J107" i="89"/>
  <c r="J106" i="89"/>
  <c r="J105" i="89"/>
  <c r="J104" i="89"/>
  <c r="J103" i="89"/>
  <c r="J102" i="89"/>
  <c r="J101" i="89"/>
  <c r="J100" i="89"/>
  <c r="J99" i="89"/>
  <c r="J98" i="89"/>
  <c r="J97" i="89"/>
  <c r="J96" i="89"/>
  <c r="J95" i="89"/>
  <c r="J94" i="89"/>
  <c r="J93" i="89"/>
  <c r="J92" i="89"/>
  <c r="J91" i="89"/>
  <c r="J90" i="89"/>
  <c r="J89" i="89"/>
  <c r="J88" i="89"/>
  <c r="J87" i="89"/>
  <c r="J86" i="89"/>
  <c r="J85" i="89"/>
  <c r="J84" i="89"/>
  <c r="J83" i="89"/>
  <c r="J82" i="89"/>
  <c r="J81" i="89"/>
  <c r="J80" i="89"/>
  <c r="J79" i="89"/>
  <c r="J78" i="89"/>
  <c r="J77" i="89"/>
  <c r="J76" i="89"/>
  <c r="J75" i="89"/>
  <c r="J74" i="89"/>
  <c r="J73" i="89"/>
  <c r="J72" i="89"/>
  <c r="J71" i="89"/>
  <c r="J70" i="89"/>
  <c r="J69" i="89"/>
  <c r="J68" i="89"/>
  <c r="J67" i="89"/>
  <c r="J66" i="89"/>
  <c r="J65" i="89"/>
  <c r="J64" i="89"/>
  <c r="J63" i="89"/>
  <c r="J62" i="89"/>
  <c r="J61" i="89"/>
  <c r="J60" i="89"/>
  <c r="J59" i="89"/>
  <c r="J58" i="89"/>
  <c r="J57" i="89"/>
  <c r="J56" i="89"/>
  <c r="J55" i="89"/>
  <c r="J54" i="89"/>
  <c r="J53" i="89"/>
  <c r="J52" i="89"/>
  <c r="J51" i="89"/>
  <c r="J50" i="89"/>
  <c r="J49" i="89"/>
  <c r="J48" i="89"/>
  <c r="J47" i="89"/>
  <c r="J46" i="89"/>
  <c r="J45" i="89"/>
  <c r="J44" i="89"/>
  <c r="J43" i="89"/>
  <c r="J42" i="89"/>
  <c r="J41" i="89"/>
  <c r="J40" i="89"/>
  <c r="J39" i="89"/>
  <c r="J38" i="89"/>
  <c r="J37" i="89"/>
  <c r="J36" i="89"/>
  <c r="J35" i="89"/>
  <c r="J34" i="89"/>
  <c r="J33" i="89"/>
  <c r="J32" i="89"/>
  <c r="J31" i="89"/>
  <c r="J30" i="89"/>
  <c r="J29" i="89"/>
  <c r="J28" i="89"/>
  <c r="J27" i="89"/>
  <c r="J26" i="89"/>
  <c r="J25" i="89"/>
  <c r="J24" i="89"/>
  <c r="J23" i="89"/>
  <c r="J22" i="89"/>
  <c r="J21" i="89"/>
  <c r="J20" i="89"/>
  <c r="J19" i="89"/>
  <c r="J18" i="89"/>
  <c r="J17" i="89"/>
  <c r="J16" i="89"/>
  <c r="J15" i="89"/>
  <c r="J14" i="89"/>
  <c r="J13" i="89"/>
  <c r="J12" i="89"/>
  <c r="J11" i="89"/>
  <c r="J10" i="89"/>
  <c r="J9" i="89"/>
  <c r="F164" i="89"/>
  <c r="F163" i="89"/>
  <c r="F162" i="89"/>
  <c r="F161" i="89"/>
  <c r="F160" i="89"/>
  <c r="F159" i="89"/>
  <c r="F158" i="89"/>
  <c r="F157" i="89"/>
  <c r="F156" i="89"/>
  <c r="F155" i="89"/>
  <c r="F154" i="89"/>
  <c r="F153" i="89"/>
  <c r="F152" i="89"/>
  <c r="F151" i="89"/>
  <c r="F150" i="89"/>
  <c r="F149" i="89"/>
  <c r="F148" i="89"/>
  <c r="F147" i="89"/>
  <c r="F146" i="89"/>
  <c r="F145" i="89"/>
  <c r="F144" i="89"/>
  <c r="F143" i="89"/>
  <c r="F142" i="89"/>
  <c r="F141" i="89"/>
  <c r="F140" i="89"/>
  <c r="F139" i="89"/>
  <c r="F138" i="89"/>
  <c r="F137" i="89"/>
  <c r="F136" i="89"/>
  <c r="F135" i="89"/>
  <c r="F134" i="89"/>
  <c r="F133" i="89"/>
  <c r="F132" i="89"/>
  <c r="F131" i="89"/>
  <c r="F130" i="89"/>
  <c r="F129" i="89"/>
  <c r="F128" i="89"/>
  <c r="F127" i="89"/>
  <c r="F126" i="89"/>
  <c r="F125" i="89"/>
  <c r="F124" i="89"/>
  <c r="F123" i="89"/>
  <c r="F122" i="89"/>
  <c r="F121" i="89"/>
  <c r="F120" i="89"/>
  <c r="F119" i="89"/>
  <c r="F118" i="89"/>
  <c r="F117" i="89"/>
  <c r="F116" i="89"/>
  <c r="F115" i="89"/>
  <c r="F114" i="89"/>
  <c r="F113" i="89"/>
  <c r="F112" i="89"/>
  <c r="F111" i="89"/>
  <c r="F110" i="89"/>
  <c r="F109" i="89"/>
  <c r="F108" i="89"/>
  <c r="F107" i="89"/>
  <c r="F106" i="89"/>
  <c r="F105" i="89"/>
  <c r="F104" i="89"/>
  <c r="F103" i="89"/>
  <c r="F102" i="89"/>
  <c r="F101" i="89"/>
  <c r="F100" i="89"/>
  <c r="F99" i="89"/>
  <c r="F98" i="89"/>
  <c r="F97" i="89"/>
  <c r="F96" i="89"/>
  <c r="F95" i="89"/>
  <c r="F94" i="89"/>
  <c r="F93" i="89"/>
  <c r="F92" i="89"/>
  <c r="F91" i="89"/>
  <c r="F90" i="89"/>
  <c r="F89" i="89"/>
  <c r="F88" i="89"/>
  <c r="F87" i="89"/>
  <c r="F86" i="89"/>
  <c r="F85" i="89"/>
  <c r="F84" i="89"/>
  <c r="F83" i="89"/>
  <c r="F82" i="89"/>
  <c r="F81" i="89"/>
  <c r="F80" i="89"/>
  <c r="F79" i="89"/>
  <c r="F78" i="89"/>
  <c r="F77" i="89"/>
  <c r="F76" i="89"/>
  <c r="F75" i="89"/>
  <c r="F74" i="89"/>
  <c r="F73" i="89"/>
  <c r="F72" i="89"/>
  <c r="F71" i="89"/>
  <c r="F70" i="89"/>
  <c r="F69" i="89"/>
  <c r="F68" i="89"/>
  <c r="F67" i="89"/>
  <c r="F66" i="89"/>
  <c r="F65" i="89"/>
  <c r="F64" i="89"/>
  <c r="F63" i="89"/>
  <c r="F62" i="89"/>
  <c r="F61" i="89"/>
  <c r="F60" i="89"/>
  <c r="F59" i="89"/>
  <c r="F58" i="89"/>
  <c r="F57" i="89"/>
  <c r="F56" i="89"/>
  <c r="F55" i="89"/>
  <c r="F54" i="89"/>
  <c r="F53" i="89"/>
  <c r="F52" i="89"/>
  <c r="F51" i="89"/>
  <c r="F50" i="89"/>
  <c r="F49" i="89"/>
  <c r="F48" i="89"/>
  <c r="F47" i="89"/>
  <c r="F46" i="89"/>
  <c r="F45" i="89"/>
  <c r="F44" i="89"/>
  <c r="F43" i="89"/>
  <c r="F42" i="89"/>
  <c r="F41" i="89"/>
  <c r="F40" i="89"/>
  <c r="F39" i="89"/>
  <c r="F38" i="89"/>
  <c r="F37" i="89"/>
  <c r="F36" i="89"/>
  <c r="F35" i="89"/>
  <c r="F34" i="89"/>
  <c r="F33" i="89"/>
  <c r="F32" i="89"/>
  <c r="F31" i="89"/>
  <c r="F30" i="89"/>
  <c r="F29" i="89"/>
  <c r="F28" i="89"/>
  <c r="F27" i="89"/>
  <c r="F26" i="89"/>
  <c r="F25" i="89"/>
  <c r="F24" i="89"/>
  <c r="F23" i="89"/>
  <c r="F22" i="89"/>
  <c r="F21" i="89"/>
  <c r="F20" i="89"/>
  <c r="F19" i="89"/>
  <c r="F18" i="89"/>
  <c r="F17" i="89"/>
  <c r="F16" i="89"/>
  <c r="F15" i="89"/>
  <c r="F14" i="89"/>
  <c r="F13" i="89"/>
  <c r="F12" i="89"/>
  <c r="F11" i="89"/>
  <c r="F10" i="89"/>
  <c r="F9" i="89"/>
  <c r="R153" i="87"/>
  <c r="R152" i="87"/>
  <c r="R151" i="87"/>
  <c r="R150" i="87"/>
  <c r="R149" i="87"/>
  <c r="R148" i="87"/>
  <c r="R147" i="87"/>
  <c r="R146" i="87"/>
  <c r="R145" i="87"/>
  <c r="R144" i="87"/>
  <c r="R143" i="87"/>
  <c r="R142" i="87"/>
  <c r="R141" i="87"/>
  <c r="R140" i="87"/>
  <c r="R139" i="87"/>
  <c r="R138" i="87"/>
  <c r="R137" i="87"/>
  <c r="R136" i="87"/>
  <c r="R135" i="87"/>
  <c r="R134" i="87"/>
  <c r="R133" i="87"/>
  <c r="R132" i="87"/>
  <c r="R131" i="87"/>
  <c r="R130" i="87"/>
  <c r="R129" i="87"/>
  <c r="R128" i="87"/>
  <c r="R127" i="87"/>
  <c r="R126" i="87"/>
  <c r="R125" i="87"/>
  <c r="R124" i="87"/>
  <c r="R123" i="87"/>
  <c r="R122" i="87"/>
  <c r="R121" i="87"/>
  <c r="R120" i="87"/>
  <c r="R119" i="87"/>
  <c r="R118" i="87"/>
  <c r="R117" i="87"/>
  <c r="R116" i="87"/>
  <c r="R115" i="87"/>
  <c r="R114" i="87"/>
  <c r="R113" i="87"/>
  <c r="R112" i="87"/>
  <c r="R111" i="87"/>
  <c r="R110" i="87"/>
  <c r="R109" i="87"/>
  <c r="R108" i="87"/>
  <c r="R107" i="87"/>
  <c r="R106" i="87"/>
  <c r="R105" i="87"/>
  <c r="R104" i="87"/>
  <c r="R103" i="87"/>
  <c r="R102" i="87"/>
  <c r="R101" i="87"/>
  <c r="R100" i="87"/>
  <c r="R99" i="87"/>
  <c r="R98" i="87"/>
  <c r="R97" i="87"/>
  <c r="R96" i="87"/>
  <c r="R95" i="87"/>
  <c r="R94" i="87"/>
  <c r="R93" i="87"/>
  <c r="R92" i="87"/>
  <c r="R91" i="87"/>
  <c r="R90" i="87"/>
  <c r="R89" i="87"/>
  <c r="R88" i="87"/>
  <c r="R87" i="87"/>
  <c r="R86" i="87"/>
  <c r="R85" i="87"/>
  <c r="R84" i="87"/>
  <c r="R83" i="87"/>
  <c r="R82" i="87"/>
  <c r="R81" i="87"/>
  <c r="R80" i="87"/>
  <c r="R79" i="87"/>
  <c r="R78" i="87"/>
  <c r="R77" i="87"/>
  <c r="R76" i="87"/>
  <c r="R75" i="87"/>
  <c r="R74" i="87"/>
  <c r="R73" i="87"/>
  <c r="R72" i="87"/>
  <c r="R71" i="87"/>
  <c r="R70" i="87"/>
  <c r="R69" i="87"/>
  <c r="R68" i="87"/>
  <c r="R67" i="87"/>
  <c r="R66" i="87"/>
  <c r="R65" i="87"/>
  <c r="R64" i="87"/>
  <c r="R63" i="87"/>
  <c r="R62" i="87"/>
  <c r="R61" i="87"/>
  <c r="R60" i="87"/>
  <c r="R59" i="87"/>
  <c r="R58" i="87"/>
  <c r="R57" i="87"/>
  <c r="R56" i="87"/>
  <c r="R55" i="87"/>
  <c r="R54" i="87"/>
  <c r="R53" i="87"/>
  <c r="R52" i="87"/>
  <c r="R51" i="87"/>
  <c r="R50" i="87"/>
  <c r="R49" i="87"/>
  <c r="R48" i="87"/>
  <c r="R47" i="87"/>
  <c r="R46" i="87"/>
  <c r="R45" i="87"/>
  <c r="R44" i="87"/>
  <c r="R43" i="87"/>
  <c r="R42" i="87"/>
  <c r="R41" i="87"/>
  <c r="R40" i="87"/>
  <c r="R39" i="87"/>
  <c r="R38" i="87"/>
  <c r="R37" i="87"/>
  <c r="R36" i="87"/>
  <c r="R35" i="87"/>
  <c r="R34" i="87"/>
  <c r="R33" i="87"/>
  <c r="R32" i="87"/>
  <c r="R31" i="87"/>
  <c r="R30" i="87"/>
  <c r="R29" i="87"/>
  <c r="R28" i="87"/>
  <c r="R27" i="87"/>
  <c r="R26" i="87"/>
  <c r="R25" i="87"/>
  <c r="R24" i="87"/>
  <c r="R23" i="87"/>
  <c r="R22" i="87"/>
  <c r="R21" i="87"/>
  <c r="R20" i="87"/>
  <c r="R19" i="87"/>
  <c r="R18" i="87"/>
  <c r="R17" i="87"/>
  <c r="R16" i="87"/>
  <c r="R15" i="87"/>
  <c r="R14" i="87"/>
  <c r="R13" i="87"/>
  <c r="R12" i="87"/>
  <c r="R11" i="87"/>
  <c r="R10" i="87"/>
  <c r="N153" i="87"/>
  <c r="N152" i="87"/>
  <c r="N151" i="87"/>
  <c r="N150" i="87"/>
  <c r="N149" i="87"/>
  <c r="N148" i="87"/>
  <c r="N147" i="87"/>
  <c r="N146" i="87"/>
  <c r="N145" i="87"/>
  <c r="N144" i="87"/>
  <c r="N143" i="87"/>
  <c r="N142" i="87"/>
  <c r="N141" i="87"/>
  <c r="N140" i="87"/>
  <c r="N139" i="87"/>
  <c r="N138" i="87"/>
  <c r="N137" i="87"/>
  <c r="N136" i="87"/>
  <c r="N135" i="87"/>
  <c r="N134" i="87"/>
  <c r="N133" i="87"/>
  <c r="N132" i="87"/>
  <c r="N131" i="87"/>
  <c r="N130" i="87"/>
  <c r="N129" i="87"/>
  <c r="N128" i="87"/>
  <c r="N127" i="87"/>
  <c r="N126" i="87"/>
  <c r="N125" i="87"/>
  <c r="N124" i="87"/>
  <c r="N123" i="87"/>
  <c r="N122" i="87"/>
  <c r="N121" i="87"/>
  <c r="N120" i="87"/>
  <c r="N119" i="87"/>
  <c r="N118" i="87"/>
  <c r="N117" i="87"/>
  <c r="N116" i="87"/>
  <c r="N115" i="87"/>
  <c r="N114" i="87"/>
  <c r="N113" i="87"/>
  <c r="N112" i="87"/>
  <c r="N111" i="87"/>
  <c r="N110" i="87"/>
  <c r="N109" i="87"/>
  <c r="N108" i="87"/>
  <c r="N107" i="87"/>
  <c r="N106" i="87"/>
  <c r="N105" i="87"/>
  <c r="N104" i="87"/>
  <c r="N103" i="87"/>
  <c r="N102" i="87"/>
  <c r="N101" i="87"/>
  <c r="N100" i="87"/>
  <c r="N99" i="87"/>
  <c r="N98" i="87"/>
  <c r="N97" i="87"/>
  <c r="N96" i="87"/>
  <c r="N95" i="87"/>
  <c r="N94" i="87"/>
  <c r="N93" i="87"/>
  <c r="N92" i="87"/>
  <c r="N91" i="87"/>
  <c r="N90" i="87"/>
  <c r="N89" i="87"/>
  <c r="N88" i="87"/>
  <c r="N87" i="87"/>
  <c r="N86" i="87"/>
  <c r="N85" i="87"/>
  <c r="N84" i="87"/>
  <c r="N83" i="87"/>
  <c r="N82" i="87"/>
  <c r="N81" i="87"/>
  <c r="N80" i="87"/>
  <c r="N79" i="87"/>
  <c r="N78" i="87"/>
  <c r="N77" i="87"/>
  <c r="N76" i="87"/>
  <c r="N75" i="87"/>
  <c r="N74" i="87"/>
  <c r="N73" i="87"/>
  <c r="N72" i="87"/>
  <c r="N71" i="87"/>
  <c r="N70" i="87"/>
  <c r="N69" i="87"/>
  <c r="N68" i="87"/>
  <c r="N67" i="87"/>
  <c r="N66" i="87"/>
  <c r="N65" i="87"/>
  <c r="N64" i="87"/>
  <c r="N63" i="87"/>
  <c r="N62" i="87"/>
  <c r="N61" i="87"/>
  <c r="N60" i="87"/>
  <c r="N59" i="87"/>
  <c r="N58" i="87"/>
  <c r="N57" i="87"/>
  <c r="N56" i="87"/>
  <c r="N55" i="87"/>
  <c r="N54" i="87"/>
  <c r="N53" i="87"/>
  <c r="N52" i="87"/>
  <c r="N51" i="87"/>
  <c r="N50" i="87"/>
  <c r="N49" i="87"/>
  <c r="N48" i="87"/>
  <c r="N47" i="87"/>
  <c r="N46" i="87"/>
  <c r="N45" i="87"/>
  <c r="N44" i="87"/>
  <c r="N43" i="87"/>
  <c r="N42" i="87"/>
  <c r="N41" i="87"/>
  <c r="N40" i="87"/>
  <c r="N39" i="87"/>
  <c r="N38" i="87"/>
  <c r="N37" i="87"/>
  <c r="N36" i="87"/>
  <c r="N35" i="87"/>
  <c r="N34" i="87"/>
  <c r="N33" i="87"/>
  <c r="N32" i="87"/>
  <c r="N31" i="87"/>
  <c r="N30" i="87"/>
  <c r="N29" i="87"/>
  <c r="N28" i="87"/>
  <c r="N27" i="87"/>
  <c r="N26" i="87"/>
  <c r="N25" i="87"/>
  <c r="N24" i="87"/>
  <c r="N23" i="87"/>
  <c r="N22" i="87"/>
  <c r="N21" i="87"/>
  <c r="N20" i="87"/>
  <c r="N19" i="87"/>
  <c r="N18" i="87"/>
  <c r="N17" i="87"/>
  <c r="N16" i="87"/>
  <c r="N15" i="87"/>
  <c r="N14" i="87"/>
  <c r="N13" i="87"/>
  <c r="N12" i="87"/>
  <c r="N11" i="87"/>
  <c r="N10" i="87"/>
  <c r="J153" i="87"/>
  <c r="J152" i="87"/>
  <c r="J151" i="87"/>
  <c r="J150" i="87"/>
  <c r="J149" i="87"/>
  <c r="J148" i="87"/>
  <c r="J147" i="87"/>
  <c r="J146" i="87"/>
  <c r="J145" i="87"/>
  <c r="J144" i="87"/>
  <c r="J143" i="87"/>
  <c r="J142" i="87"/>
  <c r="J141" i="87"/>
  <c r="J140" i="87"/>
  <c r="J139" i="87"/>
  <c r="J138" i="87"/>
  <c r="J137" i="87"/>
  <c r="J136" i="87"/>
  <c r="J135" i="87"/>
  <c r="J134" i="87"/>
  <c r="J133" i="87"/>
  <c r="J132" i="87"/>
  <c r="J131" i="87"/>
  <c r="J130" i="87"/>
  <c r="J129" i="87"/>
  <c r="J128" i="87"/>
  <c r="J127" i="87"/>
  <c r="J126" i="87"/>
  <c r="J125" i="87"/>
  <c r="J124" i="87"/>
  <c r="J123" i="87"/>
  <c r="J122" i="87"/>
  <c r="J121" i="87"/>
  <c r="J120" i="87"/>
  <c r="J119" i="87"/>
  <c r="J118" i="87"/>
  <c r="J117" i="87"/>
  <c r="J116" i="87"/>
  <c r="J115" i="87"/>
  <c r="J114" i="87"/>
  <c r="J113" i="87"/>
  <c r="J112" i="87"/>
  <c r="J111" i="87"/>
  <c r="J110" i="87"/>
  <c r="J109" i="87"/>
  <c r="J108" i="87"/>
  <c r="J107" i="87"/>
  <c r="J106" i="87"/>
  <c r="J105" i="87"/>
  <c r="J104" i="87"/>
  <c r="J103" i="87"/>
  <c r="J102" i="87"/>
  <c r="J101" i="87"/>
  <c r="J100" i="87"/>
  <c r="J99" i="87"/>
  <c r="J98" i="87"/>
  <c r="J97" i="87"/>
  <c r="J96" i="87"/>
  <c r="J95" i="87"/>
  <c r="J94" i="87"/>
  <c r="J93" i="87"/>
  <c r="J92" i="87"/>
  <c r="J91" i="87"/>
  <c r="J90" i="87"/>
  <c r="J89" i="87"/>
  <c r="J88" i="87"/>
  <c r="J87" i="87"/>
  <c r="J86" i="87"/>
  <c r="J85" i="87"/>
  <c r="J84" i="87"/>
  <c r="J83" i="87"/>
  <c r="J82" i="87"/>
  <c r="J81" i="87"/>
  <c r="J80" i="87"/>
  <c r="J79" i="87"/>
  <c r="J78" i="87"/>
  <c r="J77" i="87"/>
  <c r="J76" i="87"/>
  <c r="J75" i="87"/>
  <c r="J74" i="87"/>
  <c r="J73" i="87"/>
  <c r="J72" i="87"/>
  <c r="J71" i="87"/>
  <c r="J70" i="87"/>
  <c r="J69" i="87"/>
  <c r="J68" i="87"/>
  <c r="J67" i="87"/>
  <c r="J66" i="87"/>
  <c r="J65" i="87"/>
  <c r="J64" i="87"/>
  <c r="J63" i="87"/>
  <c r="J62" i="87"/>
  <c r="J61" i="87"/>
  <c r="J60" i="87"/>
  <c r="J59" i="87"/>
  <c r="J58" i="87"/>
  <c r="J57" i="87"/>
  <c r="J56" i="87"/>
  <c r="J55" i="87"/>
  <c r="J54" i="87"/>
  <c r="J53" i="87"/>
  <c r="J52" i="87"/>
  <c r="J51" i="87"/>
  <c r="J50" i="87"/>
  <c r="J49" i="87"/>
  <c r="J48" i="87"/>
  <c r="J47" i="87"/>
  <c r="J46" i="87"/>
  <c r="J45" i="87"/>
  <c r="J44" i="87"/>
  <c r="J43" i="87"/>
  <c r="J42" i="87"/>
  <c r="J41" i="87"/>
  <c r="J40" i="87"/>
  <c r="J39" i="87"/>
  <c r="J38" i="87"/>
  <c r="J37" i="87"/>
  <c r="J36" i="87"/>
  <c r="J35" i="87"/>
  <c r="J34" i="87"/>
  <c r="J33" i="87"/>
  <c r="J32" i="87"/>
  <c r="J31" i="87"/>
  <c r="J30" i="87"/>
  <c r="J29" i="87"/>
  <c r="J28" i="87"/>
  <c r="J27" i="87"/>
  <c r="J26" i="87"/>
  <c r="J25" i="87"/>
  <c r="J24" i="87"/>
  <c r="J23" i="87"/>
  <c r="J22" i="87"/>
  <c r="J21" i="87"/>
  <c r="J20" i="87"/>
  <c r="J19" i="87"/>
  <c r="J18" i="87"/>
  <c r="J17" i="87"/>
  <c r="J16" i="87"/>
  <c r="J15" i="87"/>
  <c r="J14" i="87"/>
  <c r="J13" i="87"/>
  <c r="J12" i="87"/>
  <c r="J11" i="87"/>
  <c r="J10" i="87"/>
  <c r="P153" i="87"/>
  <c r="P152" i="87"/>
  <c r="P151" i="87"/>
  <c r="P150" i="87"/>
  <c r="P149" i="87"/>
  <c r="P148" i="87"/>
  <c r="P147" i="87"/>
  <c r="P146" i="87"/>
  <c r="P145" i="87"/>
  <c r="P144" i="87"/>
  <c r="P143" i="87"/>
  <c r="P142" i="87"/>
  <c r="P141" i="87"/>
  <c r="P140" i="87"/>
  <c r="P139" i="87"/>
  <c r="P138" i="87"/>
  <c r="P137" i="87"/>
  <c r="P136" i="87"/>
  <c r="P135" i="87"/>
  <c r="P134" i="87"/>
  <c r="P133" i="87"/>
  <c r="P132" i="87"/>
  <c r="P131" i="87"/>
  <c r="P130" i="87"/>
  <c r="P129" i="87"/>
  <c r="P128" i="87"/>
  <c r="P127" i="87"/>
  <c r="P126" i="87"/>
  <c r="P125" i="87"/>
  <c r="P124" i="87"/>
  <c r="P123" i="87"/>
  <c r="P122" i="87"/>
  <c r="P121" i="87"/>
  <c r="P120" i="87"/>
  <c r="P119" i="87"/>
  <c r="P118" i="87"/>
  <c r="P117" i="87"/>
  <c r="P116" i="87"/>
  <c r="P115" i="87"/>
  <c r="P114" i="87"/>
  <c r="P113" i="87"/>
  <c r="P112" i="87"/>
  <c r="P111" i="87"/>
  <c r="P110" i="87"/>
  <c r="P109" i="87"/>
  <c r="P108" i="87"/>
  <c r="P107" i="87"/>
  <c r="P106" i="87"/>
  <c r="P105" i="87"/>
  <c r="P104" i="87"/>
  <c r="P103" i="87"/>
  <c r="P102" i="87"/>
  <c r="P101" i="87"/>
  <c r="P100" i="87"/>
  <c r="P99" i="87"/>
  <c r="P98" i="87"/>
  <c r="P97" i="87"/>
  <c r="P96" i="87"/>
  <c r="P95" i="87"/>
  <c r="P94" i="87"/>
  <c r="P93" i="87"/>
  <c r="P92" i="87"/>
  <c r="P91" i="87"/>
  <c r="P90" i="87"/>
  <c r="P89" i="87"/>
  <c r="P88" i="87"/>
  <c r="P87" i="87"/>
  <c r="P86" i="87"/>
  <c r="P85" i="87"/>
  <c r="P84" i="87"/>
  <c r="P83" i="87"/>
  <c r="P82" i="87"/>
  <c r="P81" i="87"/>
  <c r="P80" i="87"/>
  <c r="P79" i="87"/>
  <c r="P78" i="87"/>
  <c r="P77" i="87"/>
  <c r="P76" i="87"/>
  <c r="P75" i="87"/>
  <c r="P74" i="87"/>
  <c r="P73" i="87"/>
  <c r="P72" i="87"/>
  <c r="P71" i="87"/>
  <c r="P70" i="87"/>
  <c r="P69" i="87"/>
  <c r="P68" i="87"/>
  <c r="P67" i="87"/>
  <c r="P66" i="87"/>
  <c r="P65" i="87"/>
  <c r="P64" i="87"/>
  <c r="P63" i="87"/>
  <c r="P62" i="87"/>
  <c r="P61" i="87"/>
  <c r="P60" i="87"/>
  <c r="P59" i="87"/>
  <c r="P58" i="87"/>
  <c r="P57" i="87"/>
  <c r="P56" i="87"/>
  <c r="P55" i="87"/>
  <c r="P54" i="87"/>
  <c r="P53" i="87"/>
  <c r="P52" i="87"/>
  <c r="P51" i="87"/>
  <c r="P50" i="87"/>
  <c r="P49" i="87"/>
  <c r="P48" i="87"/>
  <c r="P47" i="87"/>
  <c r="P46" i="87"/>
  <c r="P45" i="87"/>
  <c r="P44" i="87"/>
  <c r="P43" i="87"/>
  <c r="P42" i="87"/>
  <c r="P41" i="87"/>
  <c r="P40" i="87"/>
  <c r="P39" i="87"/>
  <c r="P38" i="87"/>
  <c r="P37" i="87"/>
  <c r="P36" i="87"/>
  <c r="P35" i="87"/>
  <c r="P34" i="87"/>
  <c r="P33" i="87"/>
  <c r="P32" i="87"/>
  <c r="P31" i="87"/>
  <c r="P30" i="87"/>
  <c r="P29" i="87"/>
  <c r="P28" i="87"/>
  <c r="P27" i="87"/>
  <c r="P26" i="87"/>
  <c r="P25" i="87"/>
  <c r="P24" i="87"/>
  <c r="P23" i="87"/>
  <c r="P22" i="87"/>
  <c r="P21" i="87"/>
  <c r="P20" i="87"/>
  <c r="P19" i="87"/>
  <c r="P18" i="87"/>
  <c r="P17" i="87"/>
  <c r="P16" i="87"/>
  <c r="P15" i="87"/>
  <c r="P14" i="87"/>
  <c r="P13" i="87"/>
  <c r="P12" i="87"/>
  <c r="P11" i="87"/>
  <c r="P10" i="87"/>
  <c r="L153" i="87"/>
  <c r="L152" i="87"/>
  <c r="L151" i="87"/>
  <c r="L150" i="87"/>
  <c r="L149" i="87"/>
  <c r="L148" i="87"/>
  <c r="L147" i="87"/>
  <c r="L146" i="87"/>
  <c r="L145" i="87"/>
  <c r="L144" i="87"/>
  <c r="L143" i="87"/>
  <c r="L142" i="87"/>
  <c r="L141" i="87"/>
  <c r="L140" i="87"/>
  <c r="L139" i="87"/>
  <c r="L138" i="87"/>
  <c r="L137" i="87"/>
  <c r="L136" i="87"/>
  <c r="L135" i="87"/>
  <c r="L134" i="87"/>
  <c r="L133" i="87"/>
  <c r="L132" i="87"/>
  <c r="L131" i="87"/>
  <c r="L130" i="87"/>
  <c r="L129" i="87"/>
  <c r="L128" i="87"/>
  <c r="L127" i="87"/>
  <c r="L126" i="87"/>
  <c r="L125" i="87"/>
  <c r="L124" i="87"/>
  <c r="L123" i="87"/>
  <c r="L122" i="87"/>
  <c r="L121" i="87"/>
  <c r="L120" i="87"/>
  <c r="L119" i="87"/>
  <c r="L118" i="87"/>
  <c r="L117" i="87"/>
  <c r="L116" i="87"/>
  <c r="L115" i="87"/>
  <c r="L114" i="87"/>
  <c r="L113" i="87"/>
  <c r="L112" i="87"/>
  <c r="L111" i="87"/>
  <c r="L110" i="87"/>
  <c r="L109" i="87"/>
  <c r="L108" i="87"/>
  <c r="L107" i="87"/>
  <c r="L106" i="87"/>
  <c r="L105" i="87"/>
  <c r="L104" i="87"/>
  <c r="L103" i="87"/>
  <c r="L102" i="87"/>
  <c r="L101" i="87"/>
  <c r="L100" i="87"/>
  <c r="L99" i="87"/>
  <c r="L98" i="87"/>
  <c r="L97" i="87"/>
  <c r="L96" i="87"/>
  <c r="L95" i="87"/>
  <c r="L94" i="87"/>
  <c r="L93" i="87"/>
  <c r="L92" i="87"/>
  <c r="L91" i="87"/>
  <c r="L90" i="87"/>
  <c r="L89" i="87"/>
  <c r="L88" i="87"/>
  <c r="L87" i="87"/>
  <c r="L86" i="87"/>
  <c r="L85" i="87"/>
  <c r="L84" i="87"/>
  <c r="L83" i="87"/>
  <c r="L82" i="87"/>
  <c r="L81" i="87"/>
  <c r="L80" i="87"/>
  <c r="L79" i="87"/>
  <c r="L78" i="87"/>
  <c r="L77" i="87"/>
  <c r="L76" i="87"/>
  <c r="L75" i="87"/>
  <c r="L74" i="87"/>
  <c r="L73" i="87"/>
  <c r="L72" i="87"/>
  <c r="L71" i="87"/>
  <c r="L70" i="87"/>
  <c r="L69" i="87"/>
  <c r="L68" i="87"/>
  <c r="L67" i="87"/>
  <c r="L66" i="87"/>
  <c r="L65" i="87"/>
  <c r="L64" i="87"/>
  <c r="L63" i="87"/>
  <c r="L62" i="87"/>
  <c r="L61" i="87"/>
  <c r="L60" i="87"/>
  <c r="L59" i="87"/>
  <c r="L58" i="87"/>
  <c r="L57" i="87"/>
  <c r="L56" i="87"/>
  <c r="L55" i="87"/>
  <c r="L54" i="87"/>
  <c r="L53" i="87"/>
  <c r="L52" i="87"/>
  <c r="L51" i="87"/>
  <c r="L50" i="87"/>
  <c r="L49" i="87"/>
  <c r="L48" i="87"/>
  <c r="L47" i="87"/>
  <c r="L46" i="87"/>
  <c r="L45" i="87"/>
  <c r="L44" i="87"/>
  <c r="L43" i="87"/>
  <c r="L42" i="87"/>
  <c r="L41" i="87"/>
  <c r="L40" i="87"/>
  <c r="L39" i="87"/>
  <c r="L38" i="87"/>
  <c r="L37" i="87"/>
  <c r="L36" i="87"/>
  <c r="L35" i="87"/>
  <c r="L34" i="87"/>
  <c r="L33" i="87"/>
  <c r="L32" i="87"/>
  <c r="L31" i="87"/>
  <c r="L30" i="87"/>
  <c r="L29" i="87"/>
  <c r="L28" i="87"/>
  <c r="L27" i="87"/>
  <c r="L26" i="87"/>
  <c r="L25" i="87"/>
  <c r="L24" i="87"/>
  <c r="L23" i="87"/>
  <c r="L22" i="87"/>
  <c r="L21" i="87"/>
  <c r="L20" i="87"/>
  <c r="L19" i="87"/>
  <c r="L18" i="87"/>
  <c r="L17" i="87"/>
  <c r="L16" i="87"/>
  <c r="L15" i="87"/>
  <c r="L14" i="87"/>
  <c r="L13" i="87"/>
  <c r="L12" i="87"/>
  <c r="L11" i="87"/>
  <c r="L10" i="87"/>
  <c r="H153" i="87"/>
  <c r="H152" i="87"/>
  <c r="H151" i="87"/>
  <c r="H150" i="87"/>
  <c r="H149" i="87"/>
  <c r="H148" i="87"/>
  <c r="H147" i="87"/>
  <c r="H146" i="87"/>
  <c r="H145" i="87"/>
  <c r="H144" i="87"/>
  <c r="H143" i="87"/>
  <c r="H142" i="87"/>
  <c r="H141" i="87"/>
  <c r="H140" i="87"/>
  <c r="H139" i="87"/>
  <c r="H138" i="87"/>
  <c r="H137" i="87"/>
  <c r="H136" i="87"/>
  <c r="H135" i="87"/>
  <c r="H134" i="87"/>
  <c r="H133" i="87"/>
  <c r="H132" i="87"/>
  <c r="H131" i="87"/>
  <c r="H130" i="87"/>
  <c r="H129" i="87"/>
  <c r="H128" i="87"/>
  <c r="H127" i="87"/>
  <c r="H126" i="87"/>
  <c r="H125" i="87"/>
  <c r="H124" i="87"/>
  <c r="H123" i="87"/>
  <c r="H122" i="87"/>
  <c r="H121" i="87"/>
  <c r="H120" i="87"/>
  <c r="H119" i="87"/>
  <c r="H118" i="87"/>
  <c r="H117" i="87"/>
  <c r="H116" i="87"/>
  <c r="H115" i="87"/>
  <c r="H114" i="87"/>
  <c r="H113" i="87"/>
  <c r="H112" i="87"/>
  <c r="H111" i="87"/>
  <c r="H110" i="87"/>
  <c r="H109" i="87"/>
  <c r="H108" i="87"/>
  <c r="H107" i="87"/>
  <c r="H106" i="87"/>
  <c r="H105" i="87"/>
  <c r="H104" i="87"/>
  <c r="H103" i="87"/>
  <c r="H102" i="87"/>
  <c r="H101" i="87"/>
  <c r="H100" i="87"/>
  <c r="H99" i="87"/>
  <c r="H98" i="87"/>
  <c r="H97" i="87"/>
  <c r="H96" i="87"/>
  <c r="H95" i="87"/>
  <c r="H94" i="87"/>
  <c r="H93" i="87"/>
  <c r="H92" i="87"/>
  <c r="H91" i="87"/>
  <c r="H90" i="87"/>
  <c r="H89" i="87"/>
  <c r="H88" i="87"/>
  <c r="H87" i="87"/>
  <c r="H86" i="87"/>
  <c r="H85" i="87"/>
  <c r="H84" i="87"/>
  <c r="H83" i="87"/>
  <c r="H82" i="87"/>
  <c r="H81" i="87"/>
  <c r="H80" i="87"/>
  <c r="H79" i="87"/>
  <c r="H78" i="87"/>
  <c r="H77" i="87"/>
  <c r="H76" i="87"/>
  <c r="H75" i="87"/>
  <c r="H74" i="87"/>
  <c r="H73" i="87"/>
  <c r="H72" i="87"/>
  <c r="H71" i="87"/>
  <c r="H70" i="87"/>
  <c r="H69" i="87"/>
  <c r="H68" i="87"/>
  <c r="H67" i="87"/>
  <c r="H66" i="87"/>
  <c r="H65" i="87"/>
  <c r="H64" i="87"/>
  <c r="H63" i="87"/>
  <c r="H62" i="87"/>
  <c r="H61" i="87"/>
  <c r="H60" i="87"/>
  <c r="H59" i="87"/>
  <c r="H58" i="87"/>
  <c r="H57" i="87"/>
  <c r="H56" i="87"/>
  <c r="H55" i="87"/>
  <c r="H54" i="87"/>
  <c r="H53" i="87"/>
  <c r="H52" i="87"/>
  <c r="H51" i="87"/>
  <c r="H50" i="87"/>
  <c r="H49" i="87"/>
  <c r="H48" i="87"/>
  <c r="H47" i="87"/>
  <c r="H46" i="87"/>
  <c r="H45" i="87"/>
  <c r="H44" i="87"/>
  <c r="H43" i="87"/>
  <c r="H42" i="87"/>
  <c r="H41" i="87"/>
  <c r="H40" i="87"/>
  <c r="H39" i="87"/>
  <c r="H38" i="87"/>
  <c r="H37" i="87"/>
  <c r="H36" i="87"/>
  <c r="H35" i="87"/>
  <c r="H34" i="87"/>
  <c r="H33" i="87"/>
  <c r="H32" i="87"/>
  <c r="H31" i="87"/>
  <c r="H30" i="87"/>
  <c r="H29" i="87"/>
  <c r="H28" i="87"/>
  <c r="H27" i="87"/>
  <c r="H26" i="87"/>
  <c r="H25" i="87"/>
  <c r="H24" i="87"/>
  <c r="H23" i="87"/>
  <c r="H22" i="87"/>
  <c r="H21" i="87"/>
  <c r="H20" i="87"/>
  <c r="H19" i="87"/>
  <c r="H18" i="87"/>
  <c r="H17" i="87"/>
  <c r="H16" i="87"/>
  <c r="H15" i="87"/>
  <c r="H14" i="87"/>
  <c r="H13" i="87"/>
  <c r="H12" i="87"/>
  <c r="H11" i="87"/>
  <c r="H10" i="87"/>
  <c r="F153" i="87"/>
  <c r="F152" i="87"/>
  <c r="F151" i="87"/>
  <c r="F150" i="87"/>
  <c r="F149" i="87"/>
  <c r="F148" i="87"/>
  <c r="F147" i="87"/>
  <c r="F146" i="87"/>
  <c r="F145" i="87"/>
  <c r="F144" i="87"/>
  <c r="F143" i="87"/>
  <c r="F142" i="87"/>
  <c r="F141" i="87"/>
  <c r="F140" i="87"/>
  <c r="F139" i="87"/>
  <c r="F138" i="87"/>
  <c r="F137" i="87"/>
  <c r="F136" i="87"/>
  <c r="F135" i="87"/>
  <c r="F134" i="87"/>
  <c r="F133" i="87"/>
  <c r="F132" i="87"/>
  <c r="F131" i="87"/>
  <c r="F130" i="87"/>
  <c r="F129" i="87"/>
  <c r="F128" i="87"/>
  <c r="F127" i="87"/>
  <c r="F126" i="87"/>
  <c r="F125" i="87"/>
  <c r="F124" i="87"/>
  <c r="F123" i="87"/>
  <c r="F122" i="87"/>
  <c r="F121" i="87"/>
  <c r="F120" i="87"/>
  <c r="F119" i="87"/>
  <c r="F118" i="87"/>
  <c r="F117" i="87"/>
  <c r="F116" i="87"/>
  <c r="F115" i="87"/>
  <c r="F114" i="87"/>
  <c r="F113" i="87"/>
  <c r="F112" i="87"/>
  <c r="F111" i="87"/>
  <c r="F110" i="87"/>
  <c r="F109" i="87"/>
  <c r="F108" i="87"/>
  <c r="F107" i="87"/>
  <c r="F106" i="87"/>
  <c r="F105" i="87"/>
  <c r="F104" i="87"/>
  <c r="F103" i="87"/>
  <c r="F102" i="87"/>
  <c r="F101" i="87"/>
  <c r="F100" i="87"/>
  <c r="F99" i="87"/>
  <c r="F98" i="87"/>
  <c r="F97" i="87"/>
  <c r="F96" i="87"/>
  <c r="F95" i="87"/>
  <c r="F94" i="87"/>
  <c r="F93" i="87"/>
  <c r="F92" i="87"/>
  <c r="F91" i="87"/>
  <c r="F90" i="87"/>
  <c r="F89" i="87"/>
  <c r="F88" i="87"/>
  <c r="F87" i="87"/>
  <c r="F86" i="87"/>
  <c r="F85" i="87"/>
  <c r="F84" i="87"/>
  <c r="F83" i="87"/>
  <c r="F82" i="87"/>
  <c r="F81" i="87"/>
  <c r="F80" i="87"/>
  <c r="F79" i="87"/>
  <c r="F78" i="87"/>
  <c r="F77" i="87"/>
  <c r="F76" i="87"/>
  <c r="F75" i="87"/>
  <c r="F74" i="87"/>
  <c r="F73" i="87"/>
  <c r="F72" i="87"/>
  <c r="F71" i="87"/>
  <c r="F70" i="87"/>
  <c r="F69" i="87"/>
  <c r="F68" i="87"/>
  <c r="F67" i="87"/>
  <c r="F66" i="87"/>
  <c r="F65" i="87"/>
  <c r="F64" i="87"/>
  <c r="F63" i="87"/>
  <c r="F62" i="87"/>
  <c r="F61" i="87"/>
  <c r="F60" i="87"/>
  <c r="F59" i="87"/>
  <c r="F58" i="87"/>
  <c r="F57" i="87"/>
  <c r="F56" i="87"/>
  <c r="F55" i="87"/>
  <c r="F54" i="87"/>
  <c r="F53" i="87"/>
  <c r="F52" i="87"/>
  <c r="F51" i="87"/>
  <c r="F50" i="87"/>
  <c r="F49" i="87"/>
  <c r="F48" i="87"/>
  <c r="F47" i="87"/>
  <c r="F46" i="87"/>
  <c r="F45" i="87"/>
  <c r="F44" i="87"/>
  <c r="F43" i="87"/>
  <c r="F42" i="87"/>
  <c r="F41" i="87"/>
  <c r="F40" i="87"/>
  <c r="F39" i="87"/>
  <c r="F38" i="87"/>
  <c r="F37" i="87"/>
  <c r="F36" i="87"/>
  <c r="F35" i="87"/>
  <c r="F34" i="87"/>
  <c r="F33" i="87"/>
  <c r="F32" i="87"/>
  <c r="F31" i="87"/>
  <c r="F30" i="87"/>
  <c r="F29" i="87"/>
  <c r="F28" i="87"/>
  <c r="F27" i="87"/>
  <c r="F26" i="87"/>
  <c r="F25" i="87"/>
  <c r="F24" i="87"/>
  <c r="F23" i="87"/>
  <c r="F22" i="87"/>
  <c r="F21" i="87"/>
  <c r="F20" i="87"/>
  <c r="F19" i="87"/>
  <c r="F18" i="87"/>
  <c r="F17" i="87"/>
  <c r="F16" i="87"/>
  <c r="F15" i="87"/>
  <c r="F14" i="87"/>
  <c r="F13" i="87"/>
  <c r="F12" i="87"/>
  <c r="F11" i="87"/>
  <c r="D153" i="87"/>
  <c r="D152" i="87"/>
  <c r="D151" i="87"/>
  <c r="D150" i="87"/>
  <c r="D149" i="87"/>
  <c r="D148" i="87"/>
  <c r="D147" i="87"/>
  <c r="D146" i="87"/>
  <c r="D145" i="87"/>
  <c r="D144" i="87"/>
  <c r="D143" i="87"/>
  <c r="D142" i="87"/>
  <c r="D141" i="87"/>
  <c r="D140" i="87"/>
  <c r="D139" i="87"/>
  <c r="D138" i="87"/>
  <c r="D137" i="87"/>
  <c r="D136" i="87"/>
  <c r="D135" i="87"/>
  <c r="D134" i="87"/>
  <c r="D133" i="87"/>
  <c r="D132" i="87"/>
  <c r="D131" i="87"/>
  <c r="D130" i="87"/>
  <c r="D129" i="87"/>
  <c r="D128" i="87"/>
  <c r="D127" i="87"/>
  <c r="D126" i="87"/>
  <c r="D125" i="87"/>
  <c r="D124" i="87"/>
  <c r="D123" i="87"/>
  <c r="D122" i="87"/>
  <c r="D121" i="87"/>
  <c r="D120" i="87"/>
  <c r="D119" i="87"/>
  <c r="D118" i="87"/>
  <c r="D117" i="87"/>
  <c r="D116" i="87"/>
  <c r="D115" i="87"/>
  <c r="D114" i="87"/>
  <c r="D113" i="87"/>
  <c r="D112" i="87"/>
  <c r="D111" i="87"/>
  <c r="D110" i="87"/>
  <c r="D109" i="87"/>
  <c r="D108" i="87"/>
  <c r="D107" i="87"/>
  <c r="D106" i="87"/>
  <c r="D105" i="87"/>
  <c r="D104" i="87"/>
  <c r="D103" i="87"/>
  <c r="D102" i="87"/>
  <c r="D101" i="87"/>
  <c r="D100" i="87"/>
  <c r="D99" i="87"/>
  <c r="D98" i="87"/>
  <c r="D97" i="87"/>
  <c r="D96" i="87"/>
  <c r="D95" i="87"/>
  <c r="D94" i="87"/>
  <c r="D93" i="87"/>
  <c r="D92" i="87"/>
  <c r="D91" i="87"/>
  <c r="D90" i="87"/>
  <c r="D89" i="87"/>
  <c r="D88" i="87"/>
  <c r="D87" i="87"/>
  <c r="D86" i="87"/>
  <c r="D85" i="87"/>
  <c r="D84" i="87"/>
  <c r="D83" i="87"/>
  <c r="D82" i="87"/>
  <c r="D81" i="87"/>
  <c r="D80" i="87"/>
  <c r="D79" i="87"/>
  <c r="D78" i="87"/>
  <c r="D77" i="87"/>
  <c r="D76" i="87"/>
  <c r="D75" i="87"/>
  <c r="D74" i="87"/>
  <c r="D73" i="87"/>
  <c r="D72" i="87"/>
  <c r="D71" i="87"/>
  <c r="D70" i="87"/>
  <c r="D69" i="87"/>
  <c r="D68" i="87"/>
  <c r="D67" i="87"/>
  <c r="D66" i="87"/>
  <c r="D65" i="87"/>
  <c r="D64" i="87"/>
  <c r="D63" i="87"/>
  <c r="D62" i="87"/>
  <c r="D61" i="87"/>
  <c r="D60" i="87"/>
  <c r="D59" i="87"/>
  <c r="D58" i="87"/>
  <c r="D57" i="87"/>
  <c r="D56" i="87"/>
  <c r="D55" i="87"/>
  <c r="D54" i="87"/>
  <c r="D53" i="87"/>
  <c r="D52" i="87"/>
  <c r="D51" i="87"/>
  <c r="D50" i="87"/>
  <c r="D49" i="87"/>
  <c r="D48" i="87"/>
  <c r="D47" i="87"/>
  <c r="D46" i="87"/>
  <c r="D45" i="87"/>
  <c r="D44" i="87"/>
  <c r="D43" i="87"/>
  <c r="D42" i="87"/>
  <c r="D41" i="87"/>
  <c r="D40" i="87"/>
  <c r="D39" i="87"/>
  <c r="D38" i="87"/>
  <c r="D37" i="87"/>
  <c r="D36" i="87"/>
  <c r="D35" i="87"/>
  <c r="D34" i="87"/>
  <c r="D33" i="87"/>
  <c r="D32" i="87"/>
  <c r="D31" i="87"/>
  <c r="D30" i="87"/>
  <c r="D29" i="87"/>
  <c r="D28" i="87"/>
  <c r="D27" i="87"/>
  <c r="D26" i="87"/>
  <c r="D25" i="87"/>
  <c r="D24" i="87"/>
  <c r="D23" i="87"/>
  <c r="D22" i="87"/>
  <c r="D21" i="87"/>
  <c r="D20" i="87"/>
  <c r="D19" i="87"/>
  <c r="D18" i="87"/>
  <c r="D17" i="87"/>
  <c r="D16" i="87"/>
  <c r="D15" i="87"/>
  <c r="D14" i="87"/>
  <c r="D13" i="87"/>
  <c r="D12" i="87"/>
  <c r="D11" i="87"/>
  <c r="F10" i="87"/>
  <c r="D10" i="87"/>
  <c r="D37" i="88" l="1"/>
  <c r="C37" i="88"/>
  <c r="L152" i="86" l="1"/>
  <c r="L151" i="86"/>
  <c r="L150" i="86"/>
  <c r="L149" i="86"/>
  <c r="L148" i="86"/>
  <c r="L147" i="86"/>
  <c r="L146" i="86"/>
  <c r="L145" i="86"/>
  <c r="L144" i="86"/>
  <c r="L143" i="86"/>
  <c r="L142" i="86"/>
  <c r="L141" i="86"/>
  <c r="L140" i="86"/>
  <c r="L139" i="86"/>
  <c r="L138" i="86"/>
  <c r="L137" i="86"/>
  <c r="L136" i="86"/>
  <c r="L135" i="86"/>
  <c r="L134" i="86"/>
  <c r="L133" i="86"/>
  <c r="L132" i="86"/>
  <c r="L131" i="86"/>
  <c r="L130" i="86"/>
  <c r="L129" i="86"/>
  <c r="L128" i="86"/>
  <c r="L127" i="86"/>
  <c r="L126" i="86"/>
  <c r="L125" i="86"/>
  <c r="L124" i="86"/>
  <c r="L123" i="86"/>
  <c r="L122" i="86"/>
  <c r="L121" i="86"/>
  <c r="L120" i="86"/>
  <c r="L119" i="86"/>
  <c r="L118" i="86"/>
  <c r="L117" i="86"/>
  <c r="L116" i="86"/>
  <c r="L115" i="86"/>
  <c r="L114" i="86"/>
  <c r="L113" i="86"/>
  <c r="L112" i="86"/>
  <c r="L111" i="86"/>
  <c r="L110" i="86"/>
  <c r="L109" i="86"/>
  <c r="L108" i="86"/>
  <c r="L107" i="86"/>
  <c r="L106" i="86"/>
  <c r="L105" i="86"/>
  <c r="L104" i="86"/>
  <c r="L103" i="86"/>
  <c r="L102" i="86"/>
  <c r="L101" i="86"/>
  <c r="L100" i="86"/>
  <c r="L99" i="86"/>
  <c r="L98" i="86"/>
  <c r="L97" i="86"/>
  <c r="L96" i="86"/>
  <c r="L95" i="86"/>
  <c r="L94" i="86"/>
  <c r="L93" i="86"/>
  <c r="L92" i="86"/>
  <c r="L91" i="86"/>
  <c r="L90" i="86"/>
  <c r="L89" i="86"/>
  <c r="L88" i="86"/>
  <c r="L87" i="86"/>
  <c r="L86" i="86"/>
  <c r="L85" i="86"/>
  <c r="L84" i="86"/>
  <c r="L83" i="86"/>
  <c r="L82" i="86"/>
  <c r="L81" i="86"/>
  <c r="L80" i="86"/>
  <c r="L79" i="86"/>
  <c r="L78" i="86"/>
  <c r="L77" i="86"/>
  <c r="L76" i="86"/>
  <c r="L75" i="86"/>
  <c r="L74" i="86"/>
  <c r="L73" i="86"/>
  <c r="L72" i="86"/>
  <c r="L71" i="86"/>
  <c r="L70" i="86"/>
  <c r="L69" i="86"/>
  <c r="L68" i="86"/>
  <c r="L67" i="86"/>
  <c r="L66" i="86"/>
  <c r="L65" i="86"/>
  <c r="L64" i="86"/>
  <c r="L63" i="86"/>
  <c r="L62" i="86"/>
  <c r="L61" i="86"/>
  <c r="L60" i="86"/>
  <c r="L59" i="86"/>
  <c r="L58" i="86"/>
  <c r="L57" i="86"/>
  <c r="L56" i="86"/>
  <c r="L55" i="86"/>
  <c r="L54" i="86"/>
  <c r="L53" i="86"/>
  <c r="L52" i="86"/>
  <c r="L51" i="86"/>
  <c r="L50" i="86"/>
  <c r="L49" i="86"/>
  <c r="L48" i="86"/>
  <c r="L47" i="86"/>
  <c r="L46" i="86"/>
  <c r="L45" i="86"/>
  <c r="L44" i="86"/>
  <c r="L43" i="86"/>
  <c r="L42" i="86"/>
  <c r="L41" i="86"/>
  <c r="L40" i="86"/>
  <c r="L39" i="86"/>
  <c r="L38" i="86"/>
  <c r="L37" i="86"/>
  <c r="L36" i="86"/>
  <c r="L35" i="86"/>
  <c r="L34" i="86"/>
  <c r="L33" i="86"/>
  <c r="L32" i="86"/>
  <c r="L31" i="86"/>
  <c r="L30" i="86"/>
  <c r="L29" i="86"/>
  <c r="L28" i="86"/>
  <c r="L27" i="86"/>
  <c r="L26" i="86"/>
  <c r="L25" i="86"/>
  <c r="L24" i="86"/>
  <c r="L23" i="86"/>
  <c r="L22" i="86"/>
  <c r="L21" i="86"/>
  <c r="L20" i="86"/>
  <c r="L19" i="86"/>
  <c r="L18" i="86"/>
  <c r="L17" i="86"/>
  <c r="L16" i="86"/>
  <c r="L15" i="86"/>
  <c r="L14" i="86"/>
  <c r="L13" i="86"/>
  <c r="L12" i="86"/>
  <c r="L11" i="86"/>
  <c r="L10" i="86"/>
  <c r="J152" i="86"/>
  <c r="J151" i="86"/>
  <c r="J150" i="86"/>
  <c r="J149" i="86"/>
  <c r="J148" i="86"/>
  <c r="J147" i="86"/>
  <c r="J146" i="86"/>
  <c r="J145" i="86"/>
  <c r="J144" i="86"/>
  <c r="J143" i="86"/>
  <c r="J142" i="86"/>
  <c r="J141" i="86"/>
  <c r="J140" i="86"/>
  <c r="J139" i="86"/>
  <c r="J138" i="86"/>
  <c r="J137" i="86"/>
  <c r="J136" i="86"/>
  <c r="J135" i="86"/>
  <c r="J134" i="86"/>
  <c r="J133" i="86"/>
  <c r="J132" i="86"/>
  <c r="J131" i="86"/>
  <c r="J130" i="86"/>
  <c r="J129" i="86"/>
  <c r="J128" i="86"/>
  <c r="J127" i="86"/>
  <c r="J126" i="86"/>
  <c r="J125" i="86"/>
  <c r="J124" i="86"/>
  <c r="J123" i="86"/>
  <c r="J122" i="86"/>
  <c r="J121" i="86"/>
  <c r="J120" i="86"/>
  <c r="J119" i="86"/>
  <c r="J118" i="86"/>
  <c r="J117" i="86"/>
  <c r="J116" i="86"/>
  <c r="J115" i="86"/>
  <c r="J114" i="86"/>
  <c r="J113" i="86"/>
  <c r="J112" i="86"/>
  <c r="J111" i="86"/>
  <c r="J110" i="86"/>
  <c r="J109" i="86"/>
  <c r="J108" i="86"/>
  <c r="J107" i="86"/>
  <c r="J106" i="86"/>
  <c r="J105" i="86"/>
  <c r="J104" i="86"/>
  <c r="J103" i="86"/>
  <c r="J102" i="86"/>
  <c r="J101" i="86"/>
  <c r="J100" i="86"/>
  <c r="J99" i="86"/>
  <c r="J98" i="86"/>
  <c r="J97" i="86"/>
  <c r="J96" i="86"/>
  <c r="J95" i="86"/>
  <c r="J94" i="86"/>
  <c r="J93" i="86"/>
  <c r="J92" i="86"/>
  <c r="J91" i="86"/>
  <c r="J90" i="86"/>
  <c r="J89" i="86"/>
  <c r="J88" i="86"/>
  <c r="J87" i="86"/>
  <c r="J86" i="86"/>
  <c r="J85" i="86"/>
  <c r="J84" i="86"/>
  <c r="J83" i="86"/>
  <c r="J82" i="86"/>
  <c r="J81" i="86"/>
  <c r="J80" i="86"/>
  <c r="J79" i="86"/>
  <c r="J78" i="86"/>
  <c r="J77" i="86"/>
  <c r="J76" i="86"/>
  <c r="J75" i="86"/>
  <c r="J74" i="86"/>
  <c r="J73" i="86"/>
  <c r="J72" i="86"/>
  <c r="J71" i="86"/>
  <c r="J70" i="86"/>
  <c r="J69" i="86"/>
  <c r="J68" i="86"/>
  <c r="J67" i="86"/>
  <c r="J66" i="86"/>
  <c r="J65" i="86"/>
  <c r="J64" i="86"/>
  <c r="J63" i="86"/>
  <c r="J62" i="86"/>
  <c r="J61" i="86"/>
  <c r="J60" i="86"/>
  <c r="J59" i="86"/>
  <c r="J58" i="86"/>
  <c r="J57" i="86"/>
  <c r="J56" i="86"/>
  <c r="J55" i="86"/>
  <c r="J54" i="86"/>
  <c r="J53" i="86"/>
  <c r="J52" i="86"/>
  <c r="J51" i="86"/>
  <c r="J50" i="86"/>
  <c r="J49" i="86"/>
  <c r="J48" i="86"/>
  <c r="J47" i="86"/>
  <c r="J46" i="86"/>
  <c r="J45" i="86"/>
  <c r="J44" i="86"/>
  <c r="J43" i="86"/>
  <c r="J42" i="86"/>
  <c r="J41" i="86"/>
  <c r="J40" i="86"/>
  <c r="J39" i="86"/>
  <c r="J38" i="86"/>
  <c r="J37" i="86"/>
  <c r="J36" i="86"/>
  <c r="J35" i="86"/>
  <c r="J34" i="86"/>
  <c r="J33" i="86"/>
  <c r="J32" i="86"/>
  <c r="J31" i="86"/>
  <c r="J30" i="86"/>
  <c r="J29" i="86"/>
  <c r="J28" i="86"/>
  <c r="J27" i="86"/>
  <c r="J26" i="86"/>
  <c r="J25" i="86"/>
  <c r="J24" i="86"/>
  <c r="J23" i="86"/>
  <c r="J22" i="86"/>
  <c r="J21" i="86"/>
  <c r="J20" i="86"/>
  <c r="J19" i="86"/>
  <c r="J18" i="86"/>
  <c r="J17" i="86"/>
  <c r="J16" i="86"/>
  <c r="J15" i="86"/>
  <c r="J14" i="86"/>
  <c r="J13" i="86"/>
  <c r="J12" i="86"/>
  <c r="J11" i="86"/>
  <c r="J10" i="86"/>
  <c r="L9" i="86"/>
  <c r="J9" i="86"/>
  <c r="G152" i="86"/>
  <c r="G151" i="86"/>
  <c r="G150" i="86"/>
  <c r="G149" i="86"/>
  <c r="G148" i="86"/>
  <c r="G147" i="86"/>
  <c r="G146" i="86"/>
  <c r="G145" i="86"/>
  <c r="G144" i="86"/>
  <c r="G143" i="86"/>
  <c r="G142" i="86"/>
  <c r="G141" i="86"/>
  <c r="G140" i="86"/>
  <c r="G139" i="86"/>
  <c r="G138" i="86"/>
  <c r="G137" i="86"/>
  <c r="G136" i="86"/>
  <c r="G135" i="86"/>
  <c r="G134" i="86"/>
  <c r="G133" i="86"/>
  <c r="G132" i="86"/>
  <c r="G131" i="86"/>
  <c r="G130" i="86"/>
  <c r="G129" i="86"/>
  <c r="G128" i="86"/>
  <c r="G127" i="86"/>
  <c r="G126" i="86"/>
  <c r="G125" i="86"/>
  <c r="G124" i="86"/>
  <c r="G123" i="86"/>
  <c r="G122" i="86"/>
  <c r="G121" i="86"/>
  <c r="G120" i="86"/>
  <c r="G119" i="86"/>
  <c r="G118" i="86"/>
  <c r="G117" i="86"/>
  <c r="G116" i="86"/>
  <c r="G115" i="86"/>
  <c r="G114" i="86"/>
  <c r="G113" i="86"/>
  <c r="G112" i="86"/>
  <c r="G111" i="86"/>
  <c r="G110" i="86"/>
  <c r="G109" i="86"/>
  <c r="G108" i="86"/>
  <c r="G107" i="86"/>
  <c r="G106" i="86"/>
  <c r="G105" i="86"/>
  <c r="G104" i="86"/>
  <c r="G103" i="86"/>
  <c r="G102" i="86"/>
  <c r="G101" i="86"/>
  <c r="G100" i="86"/>
  <c r="G99" i="86"/>
  <c r="G98" i="86"/>
  <c r="G97" i="86"/>
  <c r="G96" i="86"/>
  <c r="G95" i="86"/>
  <c r="G94" i="86"/>
  <c r="G93" i="86"/>
  <c r="G92" i="86"/>
  <c r="G91" i="86"/>
  <c r="G90" i="86"/>
  <c r="G89" i="86"/>
  <c r="G88" i="86"/>
  <c r="G87" i="86"/>
  <c r="G86" i="86"/>
  <c r="G85" i="86"/>
  <c r="G84" i="86"/>
  <c r="G83" i="86"/>
  <c r="G82" i="86"/>
  <c r="G81" i="86"/>
  <c r="G80" i="86"/>
  <c r="G79" i="86"/>
  <c r="G78" i="86"/>
  <c r="G77" i="86"/>
  <c r="G76" i="86"/>
  <c r="G75" i="86"/>
  <c r="G74" i="86"/>
  <c r="G73" i="86"/>
  <c r="G72" i="86"/>
  <c r="G71" i="86"/>
  <c r="G70" i="86"/>
  <c r="G69" i="86"/>
  <c r="G68" i="86"/>
  <c r="G67" i="86"/>
  <c r="G66" i="86"/>
  <c r="G65" i="86"/>
  <c r="G64" i="86"/>
  <c r="G63" i="86"/>
  <c r="G62" i="86"/>
  <c r="G61" i="86"/>
  <c r="G60" i="86"/>
  <c r="G59" i="86"/>
  <c r="G58" i="86"/>
  <c r="G57" i="86"/>
  <c r="G56" i="86"/>
  <c r="G55" i="86"/>
  <c r="G54" i="86"/>
  <c r="G53" i="86"/>
  <c r="G52" i="86"/>
  <c r="G51" i="86"/>
  <c r="G50" i="86"/>
  <c r="G49" i="86"/>
  <c r="G48" i="86"/>
  <c r="G47" i="86"/>
  <c r="G46" i="86"/>
  <c r="G45" i="86"/>
  <c r="G44" i="86"/>
  <c r="G43" i="86"/>
  <c r="G42" i="86"/>
  <c r="G41" i="86"/>
  <c r="G40" i="86"/>
  <c r="G39" i="86"/>
  <c r="G38" i="86"/>
  <c r="G37" i="86"/>
  <c r="G36" i="86"/>
  <c r="G35" i="86"/>
  <c r="G34" i="86"/>
  <c r="G33" i="86"/>
  <c r="G32" i="86"/>
  <c r="G31" i="86"/>
  <c r="G30" i="86"/>
  <c r="G29" i="86"/>
  <c r="G28" i="86"/>
  <c r="G27" i="86"/>
  <c r="G26" i="86"/>
  <c r="G25" i="86"/>
  <c r="G24" i="86"/>
  <c r="G23" i="86"/>
  <c r="G22" i="86"/>
  <c r="G21" i="86"/>
  <c r="G20" i="86"/>
  <c r="G19" i="86"/>
  <c r="G18" i="86"/>
  <c r="G17" i="86"/>
  <c r="G16" i="86"/>
  <c r="G15" i="86"/>
  <c r="G14" i="86"/>
  <c r="G13" i="86"/>
  <c r="G12" i="86"/>
  <c r="G11" i="86"/>
  <c r="G10" i="86"/>
  <c r="E152" i="86"/>
  <c r="E151" i="86"/>
  <c r="E150" i="86"/>
  <c r="E149" i="86"/>
  <c r="E148" i="86"/>
  <c r="E147" i="86"/>
  <c r="E146" i="86"/>
  <c r="E145" i="86"/>
  <c r="E144" i="86"/>
  <c r="E143" i="86"/>
  <c r="E142" i="86"/>
  <c r="E141" i="86"/>
  <c r="E140" i="86"/>
  <c r="E139" i="86"/>
  <c r="E138" i="86"/>
  <c r="E137" i="86"/>
  <c r="E136" i="86"/>
  <c r="E135" i="86"/>
  <c r="E134" i="86"/>
  <c r="E133" i="86"/>
  <c r="E132" i="86"/>
  <c r="E131" i="86"/>
  <c r="E130" i="86"/>
  <c r="E129" i="86"/>
  <c r="E128" i="86"/>
  <c r="E127" i="86"/>
  <c r="E126" i="86"/>
  <c r="E125" i="86"/>
  <c r="E124" i="86"/>
  <c r="E123" i="86"/>
  <c r="E122" i="86"/>
  <c r="E121" i="86"/>
  <c r="E120" i="86"/>
  <c r="E119" i="86"/>
  <c r="E118" i="86"/>
  <c r="E117" i="86"/>
  <c r="E116" i="86"/>
  <c r="E115" i="86"/>
  <c r="E114" i="86"/>
  <c r="E113" i="86"/>
  <c r="E112" i="86"/>
  <c r="E111" i="86"/>
  <c r="E110" i="86"/>
  <c r="E109" i="86"/>
  <c r="E108" i="86"/>
  <c r="E107" i="86"/>
  <c r="E106" i="86"/>
  <c r="E105" i="86"/>
  <c r="E104" i="86"/>
  <c r="E103" i="86"/>
  <c r="E102" i="86"/>
  <c r="E101" i="86"/>
  <c r="E100" i="86"/>
  <c r="E99" i="86"/>
  <c r="E98" i="86"/>
  <c r="E97" i="86"/>
  <c r="E96" i="86"/>
  <c r="E95" i="86"/>
  <c r="E94" i="86"/>
  <c r="E93" i="86"/>
  <c r="E92" i="86"/>
  <c r="E91" i="86"/>
  <c r="E90" i="86"/>
  <c r="E89" i="86"/>
  <c r="E88" i="86"/>
  <c r="E87" i="86"/>
  <c r="E86" i="86"/>
  <c r="E85" i="86"/>
  <c r="E84" i="86"/>
  <c r="E83" i="86"/>
  <c r="E82" i="86"/>
  <c r="E81" i="86"/>
  <c r="E80" i="86"/>
  <c r="E79" i="86"/>
  <c r="E78" i="86"/>
  <c r="E77" i="86"/>
  <c r="E76" i="86"/>
  <c r="E75" i="86"/>
  <c r="E74" i="86"/>
  <c r="E73" i="86"/>
  <c r="E72" i="86"/>
  <c r="E71" i="86"/>
  <c r="E70" i="86"/>
  <c r="E69" i="86"/>
  <c r="E68" i="86"/>
  <c r="E67" i="86"/>
  <c r="E66" i="86"/>
  <c r="E65" i="86"/>
  <c r="E64" i="86"/>
  <c r="E63" i="86"/>
  <c r="E62" i="86"/>
  <c r="E61" i="86"/>
  <c r="E60" i="86"/>
  <c r="E59" i="86"/>
  <c r="E58" i="86"/>
  <c r="E57" i="86"/>
  <c r="E56" i="86"/>
  <c r="E55" i="86"/>
  <c r="E54" i="86"/>
  <c r="E53" i="86"/>
  <c r="E52" i="86"/>
  <c r="E51" i="86"/>
  <c r="E50" i="86"/>
  <c r="E49" i="86"/>
  <c r="E48" i="86"/>
  <c r="E47" i="86"/>
  <c r="E46" i="86"/>
  <c r="E45" i="86"/>
  <c r="E44" i="86"/>
  <c r="E43" i="86"/>
  <c r="E42" i="86"/>
  <c r="E41" i="86"/>
  <c r="E40" i="86"/>
  <c r="E39" i="86"/>
  <c r="E38" i="86"/>
  <c r="E37" i="86"/>
  <c r="E36" i="86"/>
  <c r="E35" i="86"/>
  <c r="E34" i="86"/>
  <c r="E33" i="86"/>
  <c r="E32" i="86"/>
  <c r="E31" i="86"/>
  <c r="E30" i="86"/>
  <c r="E29" i="86"/>
  <c r="E28" i="86"/>
  <c r="E27" i="86"/>
  <c r="E26" i="86"/>
  <c r="E25" i="86"/>
  <c r="E24" i="86"/>
  <c r="E23" i="86"/>
  <c r="E22" i="86"/>
  <c r="E21" i="86"/>
  <c r="E20" i="86"/>
  <c r="E19" i="86"/>
  <c r="E18" i="86"/>
  <c r="E17" i="86"/>
  <c r="E16" i="86"/>
  <c r="E15" i="86"/>
  <c r="E14" i="86"/>
  <c r="E13" i="86"/>
  <c r="E12" i="86"/>
  <c r="E11" i="86"/>
  <c r="E10" i="86"/>
  <c r="G9" i="86"/>
  <c r="E9" i="86"/>
  <c r="H63" i="72" l="1"/>
  <c r="H62" i="72"/>
  <c r="H61" i="72"/>
  <c r="H60" i="72"/>
  <c r="H59" i="72"/>
  <c r="H58" i="72"/>
  <c r="H57" i="72"/>
  <c r="H54" i="72"/>
  <c r="H53" i="72"/>
  <c r="H52" i="72"/>
  <c r="H51" i="72"/>
  <c r="H50" i="72"/>
  <c r="H49" i="72"/>
  <c r="H48" i="72"/>
  <c r="H45" i="72"/>
  <c r="H44" i="72"/>
  <c r="H43" i="72"/>
  <c r="H42" i="72"/>
  <c r="H41" i="72"/>
  <c r="H40" i="72"/>
  <c r="H39" i="72"/>
  <c r="H33" i="72"/>
  <c r="H32" i="72"/>
  <c r="H31" i="72"/>
  <c r="H30" i="72"/>
  <c r="H29" i="72"/>
  <c r="H28" i="72"/>
  <c r="H27" i="72"/>
  <c r="H24" i="72"/>
  <c r="H23" i="72"/>
  <c r="H22" i="72"/>
  <c r="H21" i="72"/>
  <c r="H20" i="72"/>
  <c r="H19" i="72"/>
  <c r="H18" i="72"/>
  <c r="F63" i="72"/>
  <c r="F62" i="72"/>
  <c r="F61" i="72"/>
  <c r="F60" i="72"/>
  <c r="F59" i="72"/>
  <c r="F58" i="72"/>
  <c r="F57" i="72"/>
  <c r="F54" i="72"/>
  <c r="F53" i="72"/>
  <c r="F52" i="72"/>
  <c r="F51" i="72"/>
  <c r="F50" i="72"/>
  <c r="F49" i="72"/>
  <c r="F48" i="72"/>
  <c r="F45" i="72"/>
  <c r="F44" i="72"/>
  <c r="F43" i="72"/>
  <c r="F42" i="72"/>
  <c r="F41" i="72"/>
  <c r="F40" i="72"/>
  <c r="F39" i="72"/>
  <c r="F33" i="72"/>
  <c r="F32" i="72"/>
  <c r="F31" i="72"/>
  <c r="F30" i="72"/>
  <c r="F29" i="72"/>
  <c r="F28" i="72"/>
  <c r="F27" i="72"/>
  <c r="F24" i="72"/>
  <c r="F23" i="72"/>
  <c r="F22" i="72"/>
  <c r="F21" i="72"/>
  <c r="F20" i="72"/>
  <c r="F19" i="72"/>
  <c r="F18" i="72"/>
  <c r="H15" i="72"/>
  <c r="H14" i="72"/>
  <c r="H13" i="72"/>
  <c r="H12" i="72"/>
  <c r="H11" i="72"/>
  <c r="H10" i="72"/>
  <c r="H9" i="72"/>
  <c r="F15" i="72"/>
  <c r="F14" i="72"/>
  <c r="F13" i="72"/>
  <c r="F12" i="72"/>
  <c r="F11" i="72"/>
  <c r="F10" i="72"/>
  <c r="F9" i="72"/>
  <c r="D63" i="72"/>
  <c r="D62" i="72"/>
  <c r="D61" i="72"/>
  <c r="D60" i="72"/>
  <c r="D59" i="72"/>
  <c r="D58" i="72"/>
  <c r="D57" i="72"/>
  <c r="D54" i="72"/>
  <c r="D53" i="72"/>
  <c r="D52" i="72"/>
  <c r="D51" i="72"/>
  <c r="D50" i="72"/>
  <c r="D49" i="72"/>
  <c r="D48" i="72"/>
  <c r="D45" i="72"/>
  <c r="D44" i="72"/>
  <c r="D43" i="72"/>
  <c r="D42" i="72"/>
  <c r="D41" i="72"/>
  <c r="D40" i="72"/>
  <c r="D39" i="72"/>
  <c r="D33" i="72"/>
  <c r="D32" i="72"/>
  <c r="D31" i="72"/>
  <c r="D30" i="72"/>
  <c r="D29" i="72"/>
  <c r="D28" i="72"/>
  <c r="D27" i="72"/>
  <c r="D24" i="72"/>
  <c r="D23" i="72"/>
  <c r="D22" i="72"/>
  <c r="D21" i="72"/>
  <c r="D20" i="72"/>
  <c r="D19" i="72"/>
  <c r="D18" i="72"/>
  <c r="D15" i="72"/>
  <c r="D14" i="72"/>
  <c r="D13" i="72"/>
  <c r="D12" i="72"/>
  <c r="D11" i="72"/>
  <c r="D10" i="72"/>
  <c r="D9" i="72"/>
  <c r="I66" i="63" l="1"/>
  <c r="I65" i="63"/>
  <c r="I64" i="63"/>
  <c r="I63" i="63"/>
  <c r="I62" i="63"/>
  <c r="I61" i="63"/>
  <c r="I60" i="63"/>
  <c r="I59" i="63"/>
  <c r="I58" i="63"/>
  <c r="I57" i="63"/>
  <c r="I56" i="63"/>
  <c r="I55" i="63"/>
  <c r="I54" i="63"/>
  <c r="I53" i="63"/>
  <c r="I52" i="63"/>
  <c r="I51" i="63"/>
  <c r="I50" i="63"/>
  <c r="I49" i="63"/>
  <c r="I46" i="63"/>
  <c r="I45" i="63"/>
  <c r="I44" i="63"/>
  <c r="I43" i="63"/>
  <c r="I42" i="63"/>
  <c r="I41" i="63"/>
  <c r="I40" i="63"/>
  <c r="I39" i="63"/>
  <c r="I38" i="63"/>
  <c r="I37" i="63"/>
  <c r="I36" i="63"/>
  <c r="I35" i="63"/>
  <c r="I34" i="63"/>
  <c r="I33" i="63"/>
  <c r="I32" i="63"/>
  <c r="I31" i="63"/>
  <c r="I30" i="63"/>
  <c r="I29" i="63"/>
  <c r="I26" i="63"/>
  <c r="I25" i="63"/>
  <c r="I24" i="63"/>
  <c r="I23" i="63"/>
  <c r="I22" i="63"/>
  <c r="I21" i="63"/>
  <c r="I20" i="63"/>
  <c r="I19" i="63"/>
  <c r="I18" i="63"/>
  <c r="I17" i="63"/>
  <c r="I16" i="63"/>
  <c r="I15" i="63"/>
  <c r="I14" i="63"/>
  <c r="I13" i="63"/>
  <c r="I12" i="63"/>
  <c r="I11" i="63"/>
  <c r="I10" i="63"/>
  <c r="I9" i="63"/>
  <c r="F66" i="63"/>
  <c r="F65" i="63"/>
  <c r="F64" i="63"/>
  <c r="F63" i="63"/>
  <c r="F62" i="63"/>
  <c r="F61" i="63"/>
  <c r="F60" i="63"/>
  <c r="F59" i="63"/>
  <c r="F58" i="63"/>
  <c r="F57" i="63"/>
  <c r="F56" i="63"/>
  <c r="F55" i="63"/>
  <c r="F54" i="63"/>
  <c r="F53" i="63"/>
  <c r="F52" i="63"/>
  <c r="F51" i="63"/>
  <c r="F50" i="63"/>
  <c r="F49" i="63"/>
  <c r="F46" i="63"/>
  <c r="F45" i="63"/>
  <c r="F44" i="63"/>
  <c r="F43" i="63"/>
  <c r="F42" i="63"/>
  <c r="F41" i="63"/>
  <c r="F40" i="63"/>
  <c r="F39" i="63"/>
  <c r="F38" i="63"/>
  <c r="F37" i="63"/>
  <c r="F36" i="63"/>
  <c r="F35" i="63"/>
  <c r="F34" i="63"/>
  <c r="F33" i="63"/>
  <c r="F32" i="63"/>
  <c r="F31" i="63"/>
  <c r="F30" i="63"/>
  <c r="F29" i="63"/>
  <c r="F26" i="63"/>
  <c r="F25" i="63"/>
  <c r="F24" i="63"/>
  <c r="F23" i="63"/>
  <c r="F22" i="63"/>
  <c r="F21" i="63"/>
  <c r="F20" i="63"/>
  <c r="F19" i="63"/>
  <c r="F18" i="63"/>
  <c r="F17" i="63"/>
  <c r="F16" i="63"/>
  <c r="F15" i="63"/>
  <c r="F14" i="63"/>
  <c r="F13" i="63"/>
  <c r="F12" i="63"/>
  <c r="F11" i="63"/>
  <c r="F10" i="63"/>
  <c r="F9" i="63"/>
  <c r="E59" i="73" l="1"/>
  <c r="E58" i="73"/>
  <c r="E57" i="73"/>
  <c r="E56" i="73"/>
  <c r="E55" i="73"/>
  <c r="E54" i="73"/>
  <c r="E51" i="73"/>
  <c r="E50" i="73"/>
  <c r="E49" i="73"/>
  <c r="E48" i="73"/>
  <c r="E47" i="73"/>
  <c r="E46" i="73"/>
  <c r="E43" i="73"/>
  <c r="E42" i="73"/>
  <c r="E41" i="73"/>
  <c r="E40" i="73"/>
  <c r="E39" i="73"/>
  <c r="E38" i="73"/>
  <c r="J59" i="73" l="1"/>
  <c r="G59" i="73"/>
  <c r="J58" i="73"/>
  <c r="G58" i="73"/>
  <c r="J57" i="73"/>
  <c r="G57" i="73"/>
  <c r="J56" i="73"/>
  <c r="G56" i="73"/>
  <c r="J55" i="73"/>
  <c r="G55" i="73"/>
  <c r="J54" i="73"/>
  <c r="G54" i="73"/>
  <c r="J51" i="73"/>
  <c r="G51" i="73"/>
  <c r="J50" i="73"/>
  <c r="G50" i="73"/>
  <c r="J49" i="73"/>
  <c r="G49" i="73"/>
  <c r="J48" i="73"/>
  <c r="G48" i="73"/>
  <c r="J47" i="73"/>
  <c r="G47" i="73"/>
  <c r="J46" i="73"/>
  <c r="G46" i="73"/>
  <c r="J43" i="73"/>
  <c r="G43" i="73"/>
  <c r="J42" i="73"/>
  <c r="G42" i="73"/>
  <c r="J41" i="73"/>
  <c r="G41" i="73"/>
  <c r="J40" i="73"/>
  <c r="G40" i="73"/>
  <c r="J39" i="73"/>
  <c r="G39" i="73"/>
  <c r="J38" i="73"/>
  <c r="G38" i="73"/>
  <c r="J31" i="73"/>
  <c r="G31" i="73"/>
  <c r="E31" i="73"/>
  <c r="J30" i="73"/>
  <c r="G30" i="73"/>
  <c r="E30" i="73"/>
  <c r="J29" i="73"/>
  <c r="G29" i="73"/>
  <c r="E29" i="73"/>
  <c r="J28" i="73"/>
  <c r="G28" i="73"/>
  <c r="E28" i="73"/>
  <c r="J27" i="73"/>
  <c r="G27" i="73"/>
  <c r="E27" i="73"/>
  <c r="J26" i="73"/>
  <c r="G26" i="73"/>
  <c r="E26" i="73"/>
  <c r="J23" i="73"/>
  <c r="G23" i="73"/>
  <c r="E23" i="73"/>
  <c r="J22" i="73"/>
  <c r="G22" i="73"/>
  <c r="E22" i="73"/>
  <c r="J21" i="73"/>
  <c r="G21" i="73"/>
  <c r="E21" i="73"/>
  <c r="J20" i="73"/>
  <c r="G20" i="73"/>
  <c r="E20" i="73"/>
  <c r="J19" i="73"/>
  <c r="G19" i="73"/>
  <c r="E19" i="73"/>
  <c r="J18" i="73"/>
  <c r="G18" i="73"/>
  <c r="E18" i="73"/>
  <c r="J15" i="73"/>
  <c r="G15" i="73"/>
  <c r="E15" i="73"/>
  <c r="J14" i="73"/>
  <c r="G14" i="73"/>
  <c r="E14" i="73"/>
  <c r="J13" i="73"/>
  <c r="G13" i="73"/>
  <c r="E13" i="73"/>
  <c r="J12" i="73"/>
  <c r="G12" i="73"/>
  <c r="E12" i="73"/>
  <c r="J11" i="73"/>
  <c r="G11" i="73"/>
  <c r="E11" i="73"/>
  <c r="J10" i="73"/>
  <c r="G10" i="73"/>
  <c r="E10" i="73"/>
  <c r="G66" i="48" l="1"/>
  <c r="G65" i="48"/>
  <c r="G64" i="48"/>
  <c r="G63" i="48"/>
  <c r="G62" i="48"/>
  <c r="G61" i="48"/>
  <c r="G60" i="48"/>
  <c r="G59" i="48"/>
  <c r="G58" i="48"/>
  <c r="G57" i="48"/>
  <c r="G56" i="48"/>
  <c r="G55" i="48"/>
  <c r="G54" i="48"/>
  <c r="G53" i="48"/>
  <c r="G52" i="48"/>
  <c r="G51" i="48"/>
  <c r="G50" i="48"/>
  <c r="G49" i="48"/>
  <c r="G46" i="48"/>
  <c r="G45" i="48"/>
  <c r="G44" i="48"/>
  <c r="G43" i="48"/>
  <c r="G42" i="48"/>
  <c r="G41" i="48"/>
  <c r="G40" i="48"/>
  <c r="G39" i="48"/>
  <c r="G38" i="48"/>
  <c r="G37" i="48"/>
  <c r="G36" i="48"/>
  <c r="G35" i="48"/>
  <c r="G34" i="48"/>
  <c r="G33" i="48"/>
  <c r="G32" i="48"/>
  <c r="G31" i="48"/>
  <c r="G30" i="48"/>
  <c r="G29" i="48"/>
  <c r="K66" i="48"/>
  <c r="K65" i="48"/>
  <c r="K64" i="48"/>
  <c r="K63" i="48"/>
  <c r="K62" i="48"/>
  <c r="K61" i="48"/>
  <c r="K60" i="48"/>
  <c r="K59" i="48"/>
  <c r="K58" i="48"/>
  <c r="K57" i="48"/>
  <c r="K56" i="48"/>
  <c r="K55" i="48"/>
  <c r="K54" i="48"/>
  <c r="K53" i="48"/>
  <c r="K52" i="48"/>
  <c r="K51" i="48"/>
  <c r="K50" i="48"/>
  <c r="K49" i="48"/>
  <c r="K46" i="48"/>
  <c r="K45" i="48"/>
  <c r="K44" i="48"/>
  <c r="K43" i="48"/>
  <c r="K42" i="48"/>
  <c r="K41" i="48"/>
  <c r="K40" i="48"/>
  <c r="K39" i="48"/>
  <c r="K38" i="48"/>
  <c r="K37" i="48"/>
  <c r="K36" i="48"/>
  <c r="K35" i="48"/>
  <c r="K34" i="48"/>
  <c r="K33" i="48"/>
  <c r="K32" i="48"/>
  <c r="K31" i="48"/>
  <c r="K30" i="48"/>
  <c r="K29" i="48"/>
  <c r="M66" i="48"/>
  <c r="M65" i="48"/>
  <c r="M64" i="48"/>
  <c r="M63" i="48"/>
  <c r="M62" i="48"/>
  <c r="M61" i="48"/>
  <c r="M60" i="48"/>
  <c r="M59" i="48"/>
  <c r="M58" i="48"/>
  <c r="M57" i="48"/>
  <c r="M56" i="48"/>
  <c r="M55" i="48"/>
  <c r="M54" i="48"/>
  <c r="M53" i="48"/>
  <c r="M52" i="48"/>
  <c r="M51" i="48"/>
  <c r="M50" i="48"/>
  <c r="M49" i="48"/>
  <c r="M46" i="48"/>
  <c r="M45" i="48"/>
  <c r="M44" i="48"/>
  <c r="M43" i="48"/>
  <c r="M42" i="48"/>
  <c r="M41" i="48"/>
  <c r="M40" i="48"/>
  <c r="M39" i="48"/>
  <c r="M38" i="48"/>
  <c r="M37" i="48"/>
  <c r="M36" i="48"/>
  <c r="M35" i="48"/>
  <c r="M34" i="48"/>
  <c r="M33" i="48"/>
  <c r="M32" i="48"/>
  <c r="M31" i="48"/>
  <c r="M30" i="48"/>
  <c r="M29" i="48"/>
  <c r="M26" i="48"/>
  <c r="M25" i="48"/>
  <c r="M24" i="48"/>
  <c r="M23" i="48"/>
  <c r="M22" i="48"/>
  <c r="M21" i="48"/>
  <c r="M20" i="48"/>
  <c r="M19" i="48"/>
  <c r="M18" i="48"/>
  <c r="M17" i="48"/>
  <c r="M16" i="48"/>
  <c r="M15" i="48"/>
  <c r="M14" i="48"/>
  <c r="M13" i="48"/>
  <c r="M12" i="48"/>
  <c r="M11" i="48"/>
  <c r="M10" i="48"/>
  <c r="M9" i="48"/>
  <c r="K26" i="48"/>
  <c r="K25" i="48"/>
  <c r="K24" i="48"/>
  <c r="K23" i="48"/>
  <c r="K22" i="48"/>
  <c r="K21" i="48"/>
  <c r="K20" i="48"/>
  <c r="K19" i="48"/>
  <c r="K18" i="48"/>
  <c r="K17" i="48"/>
  <c r="K16" i="48"/>
  <c r="K15" i="48"/>
  <c r="K14" i="48"/>
  <c r="K13" i="48"/>
  <c r="K12" i="48"/>
  <c r="K11" i="48"/>
  <c r="K10" i="48"/>
  <c r="K9" i="48"/>
  <c r="G26" i="48"/>
  <c r="G25" i="48"/>
  <c r="G24" i="48"/>
  <c r="G23" i="48"/>
  <c r="G22" i="48"/>
  <c r="G21" i="48"/>
  <c r="G20" i="48"/>
  <c r="G19" i="48"/>
  <c r="G18" i="48"/>
  <c r="G17" i="48"/>
  <c r="G16" i="48"/>
  <c r="G15" i="48"/>
  <c r="G14" i="48"/>
  <c r="G13" i="48"/>
  <c r="G12" i="48"/>
  <c r="G11" i="48"/>
  <c r="G10" i="48"/>
  <c r="G9" i="48"/>
  <c r="E66" i="48"/>
  <c r="E65" i="48"/>
  <c r="E64" i="48"/>
  <c r="E63" i="48"/>
  <c r="E62" i="48"/>
  <c r="E61" i="48"/>
  <c r="E60" i="48"/>
  <c r="E59" i="48"/>
  <c r="E58" i="48"/>
  <c r="E57" i="48"/>
  <c r="E56" i="48"/>
  <c r="E55" i="48"/>
  <c r="E54" i="48"/>
  <c r="E53" i="48"/>
  <c r="E52" i="48"/>
  <c r="E51" i="48"/>
  <c r="E50" i="48"/>
  <c r="E49" i="48"/>
  <c r="E46" i="48"/>
  <c r="E45" i="48"/>
  <c r="E44" i="48"/>
  <c r="E43" i="48"/>
  <c r="E42" i="48"/>
  <c r="E41" i="48"/>
  <c r="E40" i="48"/>
  <c r="E39" i="48"/>
  <c r="E38" i="48"/>
  <c r="E37" i="48"/>
  <c r="E36" i="48"/>
  <c r="E35" i="48"/>
  <c r="E34" i="48"/>
  <c r="E33" i="48"/>
  <c r="E32" i="48"/>
  <c r="E31" i="48"/>
  <c r="E30" i="48"/>
  <c r="E29" i="48"/>
  <c r="E26" i="48"/>
  <c r="E25" i="48"/>
  <c r="E24" i="48"/>
  <c r="E23" i="48"/>
  <c r="E22" i="48"/>
  <c r="E21" i="48"/>
  <c r="E20" i="48"/>
  <c r="E19" i="48"/>
  <c r="E18" i="48"/>
  <c r="E17" i="48"/>
  <c r="E16" i="48"/>
  <c r="E15" i="48"/>
  <c r="E14" i="48"/>
  <c r="E13" i="48"/>
  <c r="E12" i="48"/>
  <c r="E11" i="48"/>
  <c r="E10" i="48"/>
  <c r="E9" i="48"/>
  <c r="K66" i="68" l="1"/>
  <c r="K65" i="68"/>
  <c r="K64" i="68"/>
  <c r="K63" i="68"/>
  <c r="K62" i="68"/>
  <c r="K61" i="68"/>
  <c r="K60" i="68"/>
  <c r="K59" i="68"/>
  <c r="K58" i="68"/>
  <c r="K57" i="68"/>
  <c r="K56" i="68"/>
  <c r="K55" i="68"/>
  <c r="K54" i="68"/>
  <c r="K53" i="68"/>
  <c r="K52" i="68"/>
  <c r="K51" i="68"/>
  <c r="K50" i="68"/>
  <c r="K49" i="68"/>
  <c r="K46" i="68"/>
  <c r="K45" i="68"/>
  <c r="K44" i="68"/>
  <c r="K43" i="68"/>
  <c r="K42" i="68"/>
  <c r="K41" i="68"/>
  <c r="K40" i="68"/>
  <c r="K39" i="68"/>
  <c r="K38" i="68"/>
  <c r="K37" i="68"/>
  <c r="K36" i="68"/>
  <c r="K35" i="68"/>
  <c r="K34" i="68"/>
  <c r="K33" i="68"/>
  <c r="K32" i="68"/>
  <c r="K31" i="68"/>
  <c r="K30" i="68"/>
  <c r="K29" i="68"/>
  <c r="F66" i="68"/>
  <c r="F65" i="68"/>
  <c r="F64" i="68"/>
  <c r="F63" i="68"/>
  <c r="F62" i="68"/>
  <c r="F61" i="68"/>
  <c r="F60" i="68"/>
  <c r="F59" i="68"/>
  <c r="F58" i="68"/>
  <c r="F57" i="68"/>
  <c r="F56" i="68"/>
  <c r="F55" i="68"/>
  <c r="F54" i="68"/>
  <c r="F53" i="68"/>
  <c r="F52" i="68"/>
  <c r="F51" i="68"/>
  <c r="F50" i="68"/>
  <c r="F49" i="68"/>
  <c r="F46" i="68"/>
  <c r="F45" i="68"/>
  <c r="F44" i="68"/>
  <c r="F43" i="68"/>
  <c r="F42" i="68"/>
  <c r="F41" i="68"/>
  <c r="F40" i="68"/>
  <c r="F39" i="68"/>
  <c r="F38" i="68"/>
  <c r="F37" i="68"/>
  <c r="F36" i="68"/>
  <c r="F35" i="68"/>
  <c r="F34" i="68"/>
  <c r="F33" i="68"/>
  <c r="F32" i="68"/>
  <c r="F31" i="68"/>
  <c r="F30" i="68"/>
  <c r="F29" i="68"/>
  <c r="K26" i="68"/>
  <c r="K25" i="68"/>
  <c r="K24" i="68"/>
  <c r="K23" i="68"/>
  <c r="K22" i="68"/>
  <c r="K21" i="68"/>
  <c r="K20" i="68"/>
  <c r="K19" i="68"/>
  <c r="K18" i="68"/>
  <c r="K17" i="68"/>
  <c r="K16" i="68"/>
  <c r="K15" i="68"/>
  <c r="K14" i="68"/>
  <c r="K13" i="68"/>
  <c r="K12" i="68"/>
  <c r="K11" i="68"/>
  <c r="K10" i="68"/>
  <c r="K9" i="68"/>
  <c r="F26" i="68"/>
  <c r="F25" i="68"/>
  <c r="F24" i="68"/>
  <c r="F23" i="68"/>
  <c r="F22" i="68"/>
  <c r="F21" i="68"/>
  <c r="F20" i="68"/>
  <c r="F19" i="68"/>
  <c r="F18" i="68"/>
  <c r="F17" i="68"/>
  <c r="F16" i="68"/>
  <c r="F15" i="68"/>
  <c r="F14" i="68"/>
  <c r="F13" i="68"/>
  <c r="F12" i="68"/>
  <c r="F11" i="68"/>
  <c r="F10" i="68"/>
  <c r="F9" i="68"/>
  <c r="F29" i="46" l="1"/>
  <c r="F30" i="46"/>
  <c r="F31" i="46"/>
  <c r="F32" i="46"/>
  <c r="F33" i="46"/>
  <c r="F34" i="46"/>
  <c r="F35" i="46"/>
  <c r="F36" i="46"/>
  <c r="F37" i="46"/>
  <c r="F38" i="46"/>
  <c r="F39" i="46"/>
  <c r="F40" i="46"/>
  <c r="F41" i="46"/>
  <c r="F42" i="46"/>
  <c r="F43" i="46"/>
  <c r="F44" i="46"/>
  <c r="F45" i="46"/>
  <c r="F46" i="46"/>
  <c r="F49" i="46"/>
  <c r="F50" i="46"/>
  <c r="F51" i="46"/>
  <c r="F52" i="46"/>
  <c r="F53" i="46"/>
  <c r="F54" i="46"/>
  <c r="F55" i="46"/>
  <c r="F56" i="46"/>
  <c r="F57" i="46"/>
  <c r="F58" i="46"/>
  <c r="F59" i="46"/>
  <c r="F60" i="46"/>
  <c r="F61" i="46"/>
  <c r="F62" i="46"/>
  <c r="F63" i="46"/>
  <c r="F64" i="46"/>
  <c r="F65" i="46"/>
  <c r="F66" i="46"/>
  <c r="F26" i="46"/>
  <c r="F25" i="46"/>
  <c r="F24" i="46"/>
  <c r="F23" i="46"/>
  <c r="F22" i="46"/>
  <c r="F21" i="46"/>
  <c r="F20" i="46"/>
  <c r="F19" i="46"/>
  <c r="F18" i="46"/>
  <c r="F17" i="46"/>
  <c r="F16" i="46"/>
  <c r="F15" i="46"/>
  <c r="F14" i="46"/>
  <c r="F13" i="46"/>
  <c r="F12" i="46"/>
  <c r="F11" i="46"/>
  <c r="F10" i="46"/>
  <c r="F9" i="46"/>
  <c r="G69" i="45" l="1"/>
  <c r="G68" i="45"/>
  <c r="G67" i="45"/>
  <c r="G66" i="45"/>
  <c r="G64" i="45"/>
  <c r="G63" i="45"/>
  <c r="G62" i="45"/>
  <c r="G59" i="45"/>
  <c r="G58" i="45"/>
  <c r="G57" i="45"/>
  <c r="G56" i="45"/>
  <c r="G54" i="45"/>
  <c r="G53" i="45"/>
  <c r="G52" i="45"/>
  <c r="G49" i="45"/>
  <c r="G48" i="45"/>
  <c r="G47" i="45"/>
  <c r="G46" i="45"/>
  <c r="G44" i="45"/>
  <c r="G43" i="45"/>
  <c r="G42" i="45"/>
  <c r="G36" i="45"/>
  <c r="G35" i="45"/>
  <c r="G34" i="45"/>
  <c r="G33" i="45"/>
  <c r="G31" i="45"/>
  <c r="G30" i="45"/>
  <c r="G29" i="45"/>
  <c r="G26" i="45"/>
  <c r="G25" i="45"/>
  <c r="G24" i="45"/>
  <c r="G23" i="45"/>
  <c r="G21" i="45"/>
  <c r="G20" i="45"/>
  <c r="G19" i="45"/>
  <c r="E69" i="45"/>
  <c r="E68" i="45"/>
  <c r="E67" i="45"/>
  <c r="E66" i="45"/>
  <c r="E64" i="45"/>
  <c r="E63" i="45"/>
  <c r="E62" i="45"/>
  <c r="E59" i="45"/>
  <c r="E58" i="45"/>
  <c r="E57" i="45"/>
  <c r="E56" i="45"/>
  <c r="E54" i="45"/>
  <c r="E53" i="45"/>
  <c r="E52" i="45"/>
  <c r="E49" i="45"/>
  <c r="E48" i="45"/>
  <c r="E47" i="45"/>
  <c r="E46" i="45"/>
  <c r="E44" i="45"/>
  <c r="E43" i="45"/>
  <c r="E42" i="45"/>
  <c r="E36" i="45"/>
  <c r="E35" i="45"/>
  <c r="E34" i="45"/>
  <c r="E33" i="45"/>
  <c r="E31" i="45"/>
  <c r="E30" i="45"/>
  <c r="E29" i="45"/>
  <c r="E26" i="45"/>
  <c r="E25" i="45"/>
  <c r="E24" i="45"/>
  <c r="E23" i="45"/>
  <c r="E21" i="45"/>
  <c r="E20" i="45"/>
  <c r="E19" i="45"/>
  <c r="G11" i="45"/>
  <c r="G10" i="45"/>
  <c r="G9" i="45"/>
  <c r="G16" i="45"/>
  <c r="G15" i="45"/>
  <c r="G14" i="45"/>
  <c r="G13" i="45"/>
  <c r="E16" i="45"/>
  <c r="E15" i="45"/>
  <c r="E14" i="45"/>
  <c r="E13" i="45"/>
  <c r="E11" i="45"/>
  <c r="E10" i="45"/>
  <c r="E9" i="45"/>
  <c r="J59" i="43" l="1"/>
  <c r="G59" i="43"/>
  <c r="E59" i="43"/>
  <c r="J58" i="43"/>
  <c r="G58" i="43"/>
  <c r="E58" i="43"/>
  <c r="J57" i="43"/>
  <c r="G57" i="43"/>
  <c r="E57" i="43"/>
  <c r="J56" i="43"/>
  <c r="G56" i="43"/>
  <c r="E56" i="43"/>
  <c r="J55" i="43"/>
  <c r="G55" i="43"/>
  <c r="E55" i="43"/>
  <c r="J54" i="43"/>
  <c r="G54" i="43"/>
  <c r="E54" i="43"/>
  <c r="J51" i="43"/>
  <c r="G51" i="43"/>
  <c r="E51" i="43"/>
  <c r="J50" i="43"/>
  <c r="G50" i="43"/>
  <c r="E50" i="43"/>
  <c r="J49" i="43"/>
  <c r="G49" i="43"/>
  <c r="E49" i="43"/>
  <c r="J48" i="43"/>
  <c r="G48" i="43"/>
  <c r="E48" i="43"/>
  <c r="J47" i="43"/>
  <c r="G47" i="43"/>
  <c r="E47" i="43"/>
  <c r="J46" i="43"/>
  <c r="G46" i="43"/>
  <c r="E46" i="43"/>
  <c r="J43" i="43"/>
  <c r="G43" i="43"/>
  <c r="E43" i="43"/>
  <c r="J42" i="43"/>
  <c r="G42" i="43"/>
  <c r="E42" i="43"/>
  <c r="J41" i="43"/>
  <c r="G41" i="43"/>
  <c r="E41" i="43"/>
  <c r="J40" i="43"/>
  <c r="G40" i="43"/>
  <c r="E40" i="43"/>
  <c r="J39" i="43"/>
  <c r="G39" i="43"/>
  <c r="E39" i="43"/>
  <c r="J38" i="43"/>
  <c r="G38" i="43"/>
  <c r="E38" i="43"/>
  <c r="J59" i="74"/>
  <c r="G59" i="74"/>
  <c r="E59" i="74"/>
  <c r="J58" i="74"/>
  <c r="G58" i="74"/>
  <c r="E58" i="74"/>
  <c r="J57" i="74"/>
  <c r="G57" i="74"/>
  <c r="E57" i="74"/>
  <c r="J56" i="74"/>
  <c r="G56" i="74"/>
  <c r="E56" i="74"/>
  <c r="J55" i="74"/>
  <c r="G55" i="74"/>
  <c r="E55" i="74"/>
  <c r="J54" i="74"/>
  <c r="G54" i="74"/>
  <c r="E54" i="74"/>
  <c r="J51" i="74"/>
  <c r="G51" i="74"/>
  <c r="E51" i="74"/>
  <c r="J50" i="74"/>
  <c r="G50" i="74"/>
  <c r="E50" i="74"/>
  <c r="J49" i="74"/>
  <c r="G49" i="74"/>
  <c r="E49" i="74"/>
  <c r="J48" i="74"/>
  <c r="G48" i="74"/>
  <c r="E48" i="74"/>
  <c r="J47" i="74"/>
  <c r="G47" i="74"/>
  <c r="E47" i="74"/>
  <c r="J46" i="74"/>
  <c r="G46" i="74"/>
  <c r="E46" i="74"/>
  <c r="J43" i="74"/>
  <c r="G43" i="74"/>
  <c r="E43" i="74"/>
  <c r="J42" i="74"/>
  <c r="G42" i="74"/>
  <c r="E42" i="74"/>
  <c r="J41" i="74"/>
  <c r="G41" i="74"/>
  <c r="E41" i="74"/>
  <c r="J40" i="74"/>
  <c r="G40" i="74"/>
  <c r="E40" i="74"/>
  <c r="J39" i="74"/>
  <c r="G39" i="74"/>
  <c r="E39" i="74"/>
  <c r="J38" i="74"/>
  <c r="G38" i="74"/>
  <c r="E38" i="74"/>
  <c r="J31" i="74"/>
  <c r="G31" i="74"/>
  <c r="E31" i="74"/>
  <c r="J30" i="74"/>
  <c r="G30" i="74"/>
  <c r="E30" i="74"/>
  <c r="J29" i="74"/>
  <c r="G29" i="74"/>
  <c r="E29" i="74"/>
  <c r="J28" i="74"/>
  <c r="G28" i="74"/>
  <c r="E28" i="74"/>
  <c r="J27" i="74"/>
  <c r="G27" i="74"/>
  <c r="E27" i="74"/>
  <c r="J26" i="74"/>
  <c r="G26" i="74"/>
  <c r="E26" i="74"/>
  <c r="J23" i="74"/>
  <c r="G23" i="74"/>
  <c r="E23" i="74"/>
  <c r="J22" i="74"/>
  <c r="G22" i="74"/>
  <c r="E22" i="74"/>
  <c r="J21" i="74"/>
  <c r="G21" i="74"/>
  <c r="E21" i="74"/>
  <c r="J20" i="74"/>
  <c r="G20" i="74"/>
  <c r="E20" i="74"/>
  <c r="J19" i="74"/>
  <c r="G19" i="74"/>
  <c r="E19" i="74"/>
  <c r="J18" i="74"/>
  <c r="G18" i="74"/>
  <c r="E18" i="74"/>
  <c r="J15" i="74"/>
  <c r="G15" i="74"/>
  <c r="E15" i="74"/>
  <c r="J14" i="74"/>
  <c r="G14" i="74"/>
  <c r="E14" i="74"/>
  <c r="J13" i="74"/>
  <c r="G13" i="74"/>
  <c r="E13" i="74"/>
  <c r="J12" i="74"/>
  <c r="G12" i="74"/>
  <c r="E12" i="74"/>
  <c r="J11" i="74"/>
  <c r="G11" i="74"/>
  <c r="E11" i="74"/>
  <c r="J10" i="74"/>
  <c r="G10" i="74"/>
  <c r="E10" i="74"/>
  <c r="J31" i="43"/>
  <c r="G31" i="43"/>
  <c r="E31" i="43"/>
  <c r="J30" i="43"/>
  <c r="G30" i="43"/>
  <c r="E30" i="43"/>
  <c r="J29" i="43"/>
  <c r="G29" i="43"/>
  <c r="E29" i="43"/>
  <c r="J28" i="43"/>
  <c r="G28" i="43"/>
  <c r="E28" i="43"/>
  <c r="J27" i="43"/>
  <c r="G27" i="43"/>
  <c r="E27" i="43"/>
  <c r="J26" i="43"/>
  <c r="G26" i="43"/>
  <c r="E26" i="43"/>
  <c r="J23" i="43"/>
  <c r="G23" i="43"/>
  <c r="E23" i="43"/>
  <c r="J22" i="43"/>
  <c r="G22" i="43"/>
  <c r="E22" i="43"/>
  <c r="J21" i="43"/>
  <c r="G21" i="43"/>
  <c r="E21" i="43"/>
  <c r="J20" i="43"/>
  <c r="G20" i="43"/>
  <c r="E20" i="43"/>
  <c r="J19" i="43"/>
  <c r="G19" i="43"/>
  <c r="E19" i="43"/>
  <c r="J18" i="43"/>
  <c r="G18" i="43"/>
  <c r="E18" i="43"/>
  <c r="J15" i="43"/>
  <c r="G15" i="43"/>
  <c r="E15" i="43"/>
  <c r="J14" i="43"/>
  <c r="G14" i="43"/>
  <c r="E14" i="43"/>
  <c r="J13" i="43"/>
  <c r="G13" i="43"/>
  <c r="E13" i="43"/>
  <c r="J12" i="43"/>
  <c r="G12" i="43"/>
  <c r="E12" i="43"/>
  <c r="J11" i="43"/>
  <c r="G11" i="43"/>
  <c r="E11" i="43"/>
  <c r="J10" i="43"/>
  <c r="G10" i="43"/>
  <c r="E10" i="43"/>
  <c r="E60" i="44" l="1"/>
  <c r="E59" i="44"/>
  <c r="E58" i="44"/>
  <c r="E57" i="44"/>
  <c r="E56" i="44"/>
  <c r="E55" i="44"/>
  <c r="E52" i="44"/>
  <c r="E51" i="44"/>
  <c r="E50" i="44"/>
  <c r="E49" i="44"/>
  <c r="E48" i="44"/>
  <c r="E47" i="44"/>
  <c r="E44" i="44"/>
  <c r="E43" i="44"/>
  <c r="E42" i="44"/>
  <c r="E41" i="44"/>
  <c r="E40" i="44"/>
  <c r="E39" i="44"/>
  <c r="E31" i="44"/>
  <c r="E30" i="44"/>
  <c r="E29" i="44"/>
  <c r="E28" i="44"/>
  <c r="E27" i="44"/>
  <c r="E26" i="44"/>
  <c r="E23" i="44"/>
  <c r="E22" i="44"/>
  <c r="E21" i="44"/>
  <c r="E20" i="44"/>
  <c r="E19" i="44"/>
  <c r="E18" i="44"/>
  <c r="J60" i="44" l="1"/>
  <c r="G60" i="44"/>
  <c r="J59" i="44"/>
  <c r="G59" i="44"/>
  <c r="J58" i="44"/>
  <c r="G58" i="44"/>
  <c r="J57" i="44"/>
  <c r="G57" i="44"/>
  <c r="J56" i="44"/>
  <c r="G56" i="44"/>
  <c r="J55" i="44"/>
  <c r="G55" i="44"/>
  <c r="J52" i="44"/>
  <c r="G52" i="44"/>
  <c r="J51" i="44"/>
  <c r="G51" i="44"/>
  <c r="J50" i="44"/>
  <c r="G50" i="44"/>
  <c r="J49" i="44"/>
  <c r="G49" i="44"/>
  <c r="J48" i="44"/>
  <c r="G48" i="44"/>
  <c r="J47" i="44"/>
  <c r="G47" i="44"/>
  <c r="J44" i="44"/>
  <c r="G44" i="44"/>
  <c r="J43" i="44"/>
  <c r="G43" i="44"/>
  <c r="J42" i="44"/>
  <c r="G42" i="44"/>
  <c r="J41" i="44"/>
  <c r="G41" i="44"/>
  <c r="J40" i="44"/>
  <c r="G40" i="44"/>
  <c r="J39" i="44"/>
  <c r="G39" i="44"/>
  <c r="J31" i="44"/>
  <c r="G31" i="44"/>
  <c r="J30" i="44"/>
  <c r="G30" i="44"/>
  <c r="J29" i="44"/>
  <c r="G29" i="44"/>
  <c r="J28" i="44"/>
  <c r="G28" i="44"/>
  <c r="J27" i="44"/>
  <c r="G27" i="44"/>
  <c r="J26" i="44"/>
  <c r="G26" i="44"/>
  <c r="J23" i="44"/>
  <c r="G23" i="44"/>
  <c r="J22" i="44"/>
  <c r="G22" i="44"/>
  <c r="J21" i="44"/>
  <c r="G21" i="44"/>
  <c r="J20" i="44"/>
  <c r="G20" i="44"/>
  <c r="J19" i="44"/>
  <c r="G19" i="44"/>
  <c r="J18" i="44"/>
  <c r="G18" i="44"/>
  <c r="J15" i="44"/>
  <c r="G15" i="44"/>
  <c r="E15" i="44"/>
  <c r="J14" i="44"/>
  <c r="G14" i="44"/>
  <c r="E14" i="44"/>
  <c r="J13" i="44"/>
  <c r="G13" i="44"/>
  <c r="E13" i="44"/>
  <c r="J12" i="44"/>
  <c r="G12" i="44"/>
  <c r="E12" i="44"/>
  <c r="J11" i="44"/>
  <c r="G11" i="44"/>
  <c r="E11" i="44"/>
  <c r="J10" i="44"/>
  <c r="G10" i="44"/>
  <c r="E10" i="44"/>
  <c r="E59" i="38" l="1"/>
  <c r="E58" i="38"/>
  <c r="E57" i="38"/>
  <c r="E56" i="38"/>
  <c r="E55" i="38"/>
  <c r="E54" i="38"/>
  <c r="E51" i="38"/>
  <c r="E50" i="38"/>
  <c r="E49" i="38"/>
  <c r="E48" i="38"/>
  <c r="E47" i="38"/>
  <c r="E46" i="38"/>
  <c r="E43" i="38"/>
  <c r="E42" i="38"/>
  <c r="E41" i="38"/>
  <c r="E40" i="38"/>
  <c r="E39" i="38"/>
  <c r="E38" i="38"/>
  <c r="E31" i="38"/>
  <c r="E30" i="38"/>
  <c r="E29" i="38"/>
  <c r="E28" i="38"/>
  <c r="E27" i="38"/>
  <c r="E26" i="38"/>
  <c r="E23" i="38"/>
  <c r="E22" i="38"/>
  <c r="E21" i="38"/>
  <c r="E20" i="38"/>
  <c r="E19" i="38"/>
  <c r="E18" i="38"/>
  <c r="E15" i="38"/>
  <c r="E14" i="38"/>
  <c r="E13" i="38"/>
  <c r="E12" i="38"/>
  <c r="E11" i="38"/>
  <c r="E10" i="38"/>
  <c r="J59" i="38"/>
  <c r="G59" i="38"/>
  <c r="J58" i="38"/>
  <c r="G58" i="38"/>
  <c r="J57" i="38"/>
  <c r="G57" i="38"/>
  <c r="J56" i="38"/>
  <c r="G56" i="38"/>
  <c r="J55" i="38"/>
  <c r="G55" i="38"/>
  <c r="J54" i="38"/>
  <c r="G54" i="38"/>
  <c r="J51" i="38"/>
  <c r="G51" i="38"/>
  <c r="J50" i="38"/>
  <c r="G50" i="38"/>
  <c r="J49" i="38"/>
  <c r="G49" i="38"/>
  <c r="J48" i="38"/>
  <c r="G48" i="38"/>
  <c r="J47" i="38"/>
  <c r="G47" i="38"/>
  <c r="J46" i="38"/>
  <c r="G46" i="38"/>
  <c r="J43" i="38"/>
  <c r="G43" i="38"/>
  <c r="J42" i="38"/>
  <c r="G42" i="38"/>
  <c r="J41" i="38"/>
  <c r="G41" i="38"/>
  <c r="J40" i="38"/>
  <c r="G40" i="38"/>
  <c r="J39" i="38"/>
  <c r="G39" i="38"/>
  <c r="J38" i="38"/>
  <c r="G38" i="38"/>
  <c r="J31" i="38"/>
  <c r="G31" i="38"/>
  <c r="J30" i="38"/>
  <c r="G30" i="38"/>
  <c r="J29" i="38"/>
  <c r="G29" i="38"/>
  <c r="J28" i="38"/>
  <c r="G28" i="38"/>
  <c r="J27" i="38"/>
  <c r="G27" i="38"/>
  <c r="J26" i="38"/>
  <c r="G26" i="38"/>
  <c r="J23" i="38"/>
  <c r="G23" i="38"/>
  <c r="J22" i="38"/>
  <c r="G22" i="38"/>
  <c r="J21" i="38"/>
  <c r="G21" i="38"/>
  <c r="J20" i="38"/>
  <c r="G20" i="38"/>
  <c r="J19" i="38"/>
  <c r="G19" i="38"/>
  <c r="J18" i="38"/>
  <c r="G18" i="38"/>
  <c r="J15" i="38"/>
  <c r="G15" i="38"/>
  <c r="J14" i="38"/>
  <c r="G14" i="38"/>
  <c r="J13" i="38"/>
  <c r="G13" i="38"/>
  <c r="J12" i="38"/>
  <c r="G12" i="38"/>
  <c r="J11" i="38"/>
  <c r="G11" i="38"/>
  <c r="J10" i="38"/>
  <c r="G10" i="38"/>
  <c r="E57" i="37" l="1"/>
  <c r="E56" i="37"/>
  <c r="E55" i="37"/>
  <c r="E54" i="37"/>
  <c r="E53" i="37"/>
  <c r="E52" i="37"/>
  <c r="E50" i="37"/>
  <c r="E49" i="37"/>
  <c r="E48" i="37"/>
  <c r="E47" i="37"/>
  <c r="E46" i="37"/>
  <c r="E45" i="37"/>
  <c r="E43" i="37"/>
  <c r="E42" i="37"/>
  <c r="E41" i="37"/>
  <c r="E40" i="37"/>
  <c r="E39" i="37"/>
  <c r="E38" i="37"/>
  <c r="E29" i="37"/>
  <c r="E28" i="37"/>
  <c r="E27" i="37"/>
  <c r="E26" i="37"/>
  <c r="E25" i="37"/>
  <c r="E24" i="37"/>
  <c r="E22" i="37"/>
  <c r="E21" i="37"/>
  <c r="E20" i="37"/>
  <c r="E19" i="37"/>
  <c r="E18" i="37"/>
  <c r="E17" i="37"/>
  <c r="E15" i="37"/>
  <c r="E14" i="37"/>
  <c r="E13" i="37"/>
  <c r="E12" i="37"/>
  <c r="E11" i="37"/>
  <c r="E10" i="37"/>
  <c r="J57" i="37" l="1"/>
  <c r="J56" i="37"/>
  <c r="J55" i="37"/>
  <c r="J54" i="37"/>
  <c r="J53" i="37"/>
  <c r="J52" i="37"/>
  <c r="J50" i="37"/>
  <c r="J49" i="37"/>
  <c r="J48" i="37"/>
  <c r="J47" i="37"/>
  <c r="J46" i="37"/>
  <c r="J45" i="37"/>
  <c r="J43" i="37"/>
  <c r="J42" i="37"/>
  <c r="J41" i="37"/>
  <c r="J40" i="37"/>
  <c r="J39" i="37"/>
  <c r="J38" i="37"/>
  <c r="J29" i="37"/>
  <c r="J28" i="37"/>
  <c r="J27" i="37"/>
  <c r="J26" i="37"/>
  <c r="J25" i="37"/>
  <c r="J24" i="37"/>
  <c r="J22" i="37"/>
  <c r="J21" i="37"/>
  <c r="J20" i="37"/>
  <c r="J19" i="37"/>
  <c r="J18" i="37"/>
  <c r="J17" i="37"/>
  <c r="G57" i="37"/>
  <c r="G56" i="37"/>
  <c r="G55" i="37"/>
  <c r="G54" i="37"/>
  <c r="G53" i="37"/>
  <c r="G52" i="37"/>
  <c r="G50" i="37"/>
  <c r="G49" i="37"/>
  <c r="G48" i="37"/>
  <c r="G47" i="37"/>
  <c r="G46" i="37"/>
  <c r="G45" i="37"/>
  <c r="G43" i="37"/>
  <c r="G42" i="37"/>
  <c r="G41" i="37"/>
  <c r="G40" i="37"/>
  <c r="G39" i="37"/>
  <c r="G38" i="37"/>
  <c r="G29" i="37"/>
  <c r="G28" i="37"/>
  <c r="G27" i="37"/>
  <c r="G26" i="37"/>
  <c r="G25" i="37"/>
  <c r="G24" i="37"/>
  <c r="G22" i="37"/>
  <c r="G21" i="37"/>
  <c r="G20" i="37"/>
  <c r="G19" i="37"/>
  <c r="G18" i="37"/>
  <c r="G17" i="37"/>
  <c r="J15" i="37"/>
  <c r="J14" i="37"/>
  <c r="J13" i="37"/>
  <c r="J12" i="37"/>
  <c r="J11" i="37"/>
  <c r="J10" i="37"/>
  <c r="G15" i="37"/>
  <c r="G14" i="37"/>
  <c r="G13" i="37"/>
  <c r="G12" i="37"/>
  <c r="G11" i="37"/>
  <c r="G10" i="37"/>
  <c r="H78" i="92" l="1"/>
  <c r="G78" i="92"/>
  <c r="F78" i="92"/>
  <c r="E78" i="92"/>
  <c r="D78" i="92"/>
  <c r="C78" i="92"/>
  <c r="H77" i="92"/>
  <c r="G77" i="92"/>
  <c r="F77" i="92"/>
  <c r="E77" i="92"/>
  <c r="D77" i="92"/>
  <c r="C77" i="92"/>
  <c r="H76" i="92"/>
  <c r="G76" i="92"/>
  <c r="F76" i="92"/>
  <c r="E76" i="92"/>
  <c r="D76" i="92"/>
  <c r="C76" i="92"/>
  <c r="H75" i="92"/>
  <c r="G75" i="92"/>
  <c r="F75" i="92"/>
  <c r="E75" i="92"/>
  <c r="D75" i="92"/>
  <c r="C75" i="92"/>
  <c r="H66" i="92"/>
  <c r="G66" i="92"/>
  <c r="F66" i="92"/>
  <c r="E66" i="92"/>
  <c r="D66" i="92"/>
  <c r="C66" i="92"/>
  <c r="H65" i="92"/>
  <c r="G65" i="92"/>
  <c r="F65" i="92"/>
  <c r="E65" i="92"/>
  <c r="D65" i="92"/>
  <c r="C65" i="92"/>
  <c r="H64" i="92"/>
  <c r="G64" i="92"/>
  <c r="F64" i="92"/>
  <c r="E64" i="92"/>
  <c r="D64" i="92"/>
  <c r="C64" i="92"/>
  <c r="H63" i="92"/>
  <c r="G63" i="92"/>
  <c r="F63" i="92"/>
  <c r="E63" i="92"/>
  <c r="D63" i="92"/>
  <c r="C63" i="92"/>
  <c r="H54" i="92"/>
  <c r="G54" i="92"/>
  <c r="F54" i="92"/>
  <c r="E54" i="92"/>
  <c r="D54" i="92"/>
  <c r="C54" i="92"/>
  <c r="H53" i="92"/>
  <c r="G53" i="92"/>
  <c r="F53" i="92"/>
  <c r="E53" i="92"/>
  <c r="D53" i="92"/>
  <c r="C53" i="92"/>
  <c r="H52" i="92"/>
  <c r="G52" i="92"/>
  <c r="F52" i="92"/>
  <c r="E52" i="92"/>
  <c r="D52" i="92"/>
  <c r="C52" i="92"/>
  <c r="H51" i="92"/>
  <c r="G51" i="92"/>
  <c r="F51" i="92"/>
  <c r="E51" i="92"/>
  <c r="D51" i="92"/>
  <c r="C51" i="92"/>
  <c r="H40" i="92"/>
  <c r="G40" i="92"/>
  <c r="F40" i="92"/>
  <c r="E40" i="92"/>
  <c r="D40" i="92"/>
  <c r="C40" i="92"/>
  <c r="H39" i="92"/>
  <c r="G39" i="92"/>
  <c r="F39" i="92"/>
  <c r="E39" i="92"/>
  <c r="D39" i="92"/>
  <c r="C39" i="92"/>
  <c r="H38" i="92"/>
  <c r="G38" i="92"/>
  <c r="F38" i="92"/>
  <c r="E38" i="92"/>
  <c r="D38" i="92"/>
  <c r="C38" i="92"/>
  <c r="H37" i="92"/>
  <c r="G37" i="92"/>
  <c r="F37" i="92"/>
  <c r="E37" i="92"/>
  <c r="D37" i="92"/>
  <c r="C37" i="92"/>
  <c r="H28" i="92"/>
  <c r="G28" i="92"/>
  <c r="F28" i="92"/>
  <c r="E28" i="92"/>
  <c r="D28" i="92"/>
  <c r="C28" i="92"/>
  <c r="H27" i="92"/>
  <c r="G27" i="92"/>
  <c r="F27" i="92"/>
  <c r="E27" i="92"/>
  <c r="D27" i="92"/>
  <c r="C27" i="92"/>
  <c r="H26" i="92"/>
  <c r="G26" i="92"/>
  <c r="F26" i="92"/>
  <c r="E26" i="92"/>
  <c r="D26" i="92"/>
  <c r="C26" i="92"/>
  <c r="H25" i="92"/>
  <c r="G25" i="92"/>
  <c r="F25" i="92"/>
  <c r="E25" i="92"/>
  <c r="D25" i="92"/>
  <c r="C25" i="92"/>
  <c r="H16" i="92"/>
  <c r="G16" i="92"/>
  <c r="F16" i="92"/>
  <c r="E16" i="92"/>
  <c r="D16" i="92"/>
  <c r="C16" i="92"/>
  <c r="H15" i="92"/>
  <c r="G15" i="92"/>
  <c r="F15" i="92"/>
  <c r="E15" i="92"/>
  <c r="D15" i="92"/>
  <c r="C15" i="92"/>
  <c r="H14" i="92"/>
  <c r="G14" i="92"/>
  <c r="F14" i="92"/>
  <c r="E14" i="92"/>
  <c r="D14" i="92"/>
  <c r="C14" i="92"/>
  <c r="H13" i="92"/>
  <c r="G13" i="92"/>
  <c r="F13" i="92"/>
  <c r="E13" i="92"/>
  <c r="D13" i="92"/>
  <c r="C13" i="92"/>
  <c r="E77" i="84" l="1"/>
  <c r="E76" i="84"/>
  <c r="E75" i="84"/>
  <c r="E74" i="84"/>
  <c r="E73" i="84"/>
  <c r="E72" i="84"/>
  <c r="E71" i="84"/>
  <c r="E70" i="84"/>
  <c r="E69" i="84"/>
  <c r="E68" i="84"/>
  <c r="E67" i="84"/>
  <c r="E66" i="84"/>
  <c r="E65" i="84"/>
  <c r="E64" i="84"/>
  <c r="E63" i="84"/>
  <c r="E62" i="84"/>
  <c r="E61" i="84"/>
  <c r="E60" i="84"/>
  <c r="E59" i="84"/>
  <c r="E58" i="84"/>
  <c r="E57" i="84"/>
  <c r="E56" i="84"/>
  <c r="E55" i="84"/>
  <c r="E54" i="84"/>
  <c r="E53" i="84"/>
  <c r="E52" i="84"/>
  <c r="E51" i="84"/>
  <c r="E50" i="84"/>
  <c r="E49" i="84"/>
  <c r="E48" i="84"/>
  <c r="E47" i="84"/>
  <c r="E46" i="84"/>
  <c r="E45" i="84"/>
  <c r="E44" i="84"/>
  <c r="E43" i="84"/>
  <c r="E42" i="84"/>
  <c r="E41" i="84"/>
  <c r="E40" i="84"/>
  <c r="E39" i="84"/>
  <c r="E38" i="84"/>
  <c r="E37" i="84"/>
  <c r="E36" i="84"/>
  <c r="E35" i="84"/>
  <c r="E34" i="84"/>
  <c r="E33" i="84"/>
  <c r="E32" i="84"/>
  <c r="E31" i="84"/>
  <c r="E30" i="84"/>
  <c r="E29" i="84"/>
  <c r="E28" i="84"/>
  <c r="E27" i="84"/>
  <c r="E26" i="84"/>
  <c r="E25" i="84"/>
  <c r="E24" i="84"/>
  <c r="E23" i="84"/>
  <c r="E22" i="84"/>
  <c r="E21" i="84"/>
  <c r="E20" i="84"/>
  <c r="E19" i="84"/>
  <c r="E18" i="84"/>
  <c r="E17" i="84"/>
  <c r="E16" i="84"/>
  <c r="E15" i="84"/>
  <c r="E14" i="84"/>
  <c r="E13" i="84"/>
  <c r="E12" i="84"/>
  <c r="E11" i="84"/>
  <c r="E10" i="84"/>
  <c r="E9" i="84"/>
  <c r="E8" i="84"/>
  <c r="E7" i="84"/>
  <c r="C77" i="84"/>
  <c r="C76" i="84"/>
  <c r="C75" i="84"/>
  <c r="C74" i="84"/>
  <c r="C73" i="84"/>
  <c r="C72" i="84"/>
  <c r="C71" i="84"/>
  <c r="C70" i="84"/>
  <c r="C69" i="84"/>
  <c r="C68" i="84"/>
  <c r="C67" i="84"/>
  <c r="C66" i="84"/>
  <c r="C65" i="84"/>
  <c r="C64" i="84"/>
  <c r="C63" i="84"/>
  <c r="C62" i="84"/>
  <c r="C61" i="84"/>
  <c r="C60" i="84"/>
  <c r="C59" i="84"/>
  <c r="C58" i="84"/>
  <c r="C57" i="84"/>
  <c r="C56" i="84"/>
  <c r="C55" i="84"/>
  <c r="C54" i="84"/>
  <c r="C53" i="84"/>
  <c r="C52" i="84"/>
  <c r="C51" i="84"/>
  <c r="C50" i="84"/>
  <c r="C49" i="84"/>
  <c r="C48" i="84"/>
  <c r="C47" i="84"/>
  <c r="C46" i="84"/>
  <c r="C45" i="84"/>
  <c r="C44" i="84"/>
  <c r="C43" i="84"/>
  <c r="C42" i="84"/>
  <c r="C41" i="84"/>
  <c r="C40" i="84"/>
  <c r="C39" i="84"/>
  <c r="C38" i="84"/>
  <c r="C37" i="84"/>
  <c r="C36" i="84"/>
  <c r="C35" i="84"/>
  <c r="C34" i="84"/>
  <c r="C33" i="84"/>
  <c r="C32" i="84"/>
  <c r="C31" i="84"/>
  <c r="C30" i="84"/>
  <c r="C29" i="84"/>
  <c r="C28" i="84"/>
  <c r="C27" i="84"/>
  <c r="C26" i="84"/>
  <c r="C25" i="84"/>
  <c r="C24" i="84"/>
  <c r="C23" i="84"/>
  <c r="C22" i="84"/>
  <c r="C21" i="84"/>
  <c r="C20" i="84"/>
  <c r="C19" i="84"/>
  <c r="C18" i="84"/>
  <c r="C17" i="84"/>
  <c r="C16" i="84"/>
  <c r="C15" i="84"/>
  <c r="C14" i="84"/>
  <c r="C13" i="84"/>
  <c r="C12" i="84"/>
  <c r="C11" i="84"/>
  <c r="C10" i="84"/>
  <c r="C9" i="84"/>
  <c r="C8" i="84"/>
  <c r="C7" i="84"/>
  <c r="E6" i="84"/>
  <c r="C6" i="84"/>
  <c r="E30" i="37" l="1"/>
  <c r="L56" i="83" l="1"/>
  <c r="L57" i="83"/>
  <c r="L58" i="83"/>
  <c r="L59" i="83"/>
  <c r="G56" i="83"/>
  <c r="G57" i="83"/>
  <c r="G58" i="83"/>
  <c r="G59" i="83"/>
  <c r="L56" i="24" l="1"/>
  <c r="L57" i="24"/>
  <c r="L58" i="24"/>
  <c r="G56" i="24"/>
  <c r="G57" i="24"/>
  <c r="G58" i="24"/>
  <c r="L56" i="23"/>
  <c r="L57" i="23"/>
  <c r="L58" i="23"/>
  <c r="G58" i="23"/>
  <c r="G57" i="23"/>
  <c r="G56" i="23"/>
  <c r="L58" i="40"/>
  <c r="L57" i="40"/>
  <c r="L56" i="40"/>
  <c r="G56" i="40"/>
  <c r="G57" i="40"/>
  <c r="G58" i="40"/>
  <c r="L58" i="20"/>
  <c r="L57" i="20"/>
  <c r="L56" i="20"/>
  <c r="G58" i="20"/>
  <c r="G57" i="20"/>
  <c r="G56" i="20"/>
  <c r="G59" i="24" l="1"/>
  <c r="G59" i="23"/>
  <c r="L59" i="40"/>
  <c r="L59" i="23"/>
  <c r="L59" i="24"/>
  <c r="L59" i="20"/>
  <c r="G59" i="40"/>
  <c r="G59" i="20"/>
  <c r="N45" i="14" l="1"/>
  <c r="N45" i="13"/>
  <c r="N45" i="16"/>
  <c r="N45" i="17"/>
  <c r="N45" i="19"/>
  <c r="L55" i="24" l="1"/>
  <c r="G55" i="24"/>
  <c r="L54" i="24"/>
  <c r="G54" i="24"/>
  <c r="L53" i="24"/>
  <c r="G53" i="24"/>
  <c r="L52" i="24"/>
  <c r="G52" i="24"/>
  <c r="L55" i="23"/>
  <c r="G55" i="23"/>
  <c r="L54" i="23"/>
  <c r="G54" i="23"/>
  <c r="L53" i="23"/>
  <c r="G53" i="23"/>
  <c r="L52" i="23"/>
  <c r="G52" i="23"/>
  <c r="L55" i="40"/>
  <c r="G55" i="40"/>
  <c r="L54" i="40"/>
  <c r="G54" i="40"/>
  <c r="L53" i="40"/>
  <c r="G53" i="40"/>
  <c r="L52" i="40"/>
  <c r="G52" i="40"/>
  <c r="L55" i="20"/>
  <c r="G55" i="20"/>
  <c r="L54" i="20"/>
  <c r="G54" i="20"/>
  <c r="L53" i="20"/>
  <c r="G53" i="20"/>
  <c r="L52" i="20"/>
  <c r="G52" i="20"/>
  <c r="G55" i="83"/>
  <c r="L55" i="83"/>
  <c r="L54" i="83"/>
  <c r="L53" i="83"/>
  <c r="L52" i="83"/>
  <c r="G54" i="83"/>
  <c r="G53" i="83"/>
  <c r="G52" i="83"/>
  <c r="L51" i="83" l="1"/>
  <c r="L50" i="83"/>
  <c r="L49" i="83"/>
  <c r="L48" i="83"/>
  <c r="G51" i="83"/>
  <c r="G50" i="83"/>
  <c r="G49" i="83"/>
  <c r="G48" i="83"/>
  <c r="L48" i="24"/>
  <c r="L51" i="23"/>
  <c r="L50" i="23"/>
  <c r="L49" i="23"/>
  <c r="L48" i="23"/>
  <c r="G48" i="23"/>
  <c r="G48" i="40"/>
  <c r="L49" i="40"/>
  <c r="L48" i="40"/>
  <c r="L51" i="24"/>
  <c r="L50" i="24"/>
  <c r="L49" i="24"/>
  <c r="G48" i="24"/>
  <c r="G51" i="24"/>
  <c r="G50" i="24"/>
  <c r="G49" i="24"/>
  <c r="G51" i="23"/>
  <c r="G50" i="23"/>
  <c r="G49" i="23"/>
  <c r="L51" i="40"/>
  <c r="L50" i="40"/>
  <c r="G51" i="40"/>
  <c r="G50" i="40"/>
  <c r="G49" i="40"/>
  <c r="L51" i="20"/>
  <c r="L50" i="20"/>
  <c r="L49" i="20"/>
  <c r="L48" i="20"/>
  <c r="L47" i="20"/>
  <c r="G51" i="20"/>
  <c r="G50" i="20"/>
  <c r="G49" i="20"/>
  <c r="G48" i="20"/>
  <c r="G47" i="20"/>
  <c r="G47" i="83"/>
  <c r="G46" i="83"/>
  <c r="G45" i="83"/>
  <c r="G44" i="83"/>
  <c r="G43" i="83"/>
  <c r="G42" i="83"/>
  <c r="G41" i="83"/>
  <c r="G40" i="83"/>
  <c r="G39" i="83"/>
  <c r="G38" i="83"/>
  <c r="G37" i="83"/>
  <c r="G36" i="83"/>
  <c r="G35" i="83"/>
  <c r="G34" i="83"/>
  <c r="G33" i="83"/>
  <c r="G32" i="83"/>
  <c r="G31" i="83"/>
  <c r="G30" i="83"/>
  <c r="G29" i="83"/>
  <c r="G28" i="83"/>
  <c r="G27" i="83"/>
  <c r="G26" i="83"/>
  <c r="G25" i="83"/>
  <c r="G24" i="83"/>
  <c r="G23" i="83"/>
  <c r="G22" i="83"/>
  <c r="G21" i="83"/>
  <c r="G20" i="83"/>
  <c r="G19" i="83"/>
  <c r="G18" i="83"/>
  <c r="G17" i="83"/>
  <c r="G16" i="83"/>
  <c r="G15" i="83"/>
  <c r="G14" i="83"/>
  <c r="G13" i="83"/>
  <c r="G12" i="83"/>
  <c r="G11" i="83"/>
  <c r="G10" i="83"/>
  <c r="G9" i="83"/>
  <c r="G8" i="83"/>
  <c r="L46" i="83" l="1"/>
  <c r="L45" i="83"/>
  <c r="L43" i="83"/>
  <c r="L41" i="83"/>
  <c r="L39" i="83"/>
  <c r="L8" i="83" l="1"/>
  <c r="L10" i="83"/>
  <c r="L12" i="83"/>
  <c r="L14" i="83"/>
  <c r="L16" i="83"/>
  <c r="L18" i="83"/>
  <c r="L20" i="83"/>
  <c r="L22" i="83"/>
  <c r="L24" i="83"/>
  <c r="L26" i="83"/>
  <c r="L28" i="83"/>
  <c r="L30" i="83"/>
  <c r="L32" i="83"/>
  <c r="L38" i="83"/>
  <c r="L40" i="83"/>
  <c r="L42" i="83"/>
  <c r="L44" i="83"/>
  <c r="L9" i="83"/>
  <c r="L11" i="83"/>
  <c r="L13" i="83"/>
  <c r="L15" i="83"/>
  <c r="L17" i="83"/>
  <c r="L21" i="83"/>
  <c r="L23" i="83"/>
  <c r="L25" i="83"/>
  <c r="L27" i="83"/>
  <c r="L29" i="83"/>
  <c r="L37" i="83"/>
  <c r="L19" i="83"/>
  <c r="L31" i="83"/>
  <c r="L33" i="83"/>
  <c r="L35" i="83"/>
  <c r="L34" i="83"/>
  <c r="L36" i="83"/>
  <c r="L47" i="83"/>
  <c r="L8" i="20" l="1"/>
  <c r="L9" i="20"/>
  <c r="L10" i="20"/>
  <c r="L11" i="20"/>
  <c r="L12" i="20"/>
  <c r="L13" i="20"/>
  <c r="L14" i="20"/>
  <c r="L15" i="20"/>
  <c r="L16" i="20"/>
  <c r="L17" i="20"/>
  <c r="L18" i="20"/>
  <c r="L19" i="20"/>
  <c r="L20" i="20"/>
  <c r="L21" i="20"/>
  <c r="L22" i="20"/>
  <c r="L23" i="20"/>
  <c r="L24" i="20"/>
  <c r="L25" i="20"/>
  <c r="L26" i="20"/>
  <c r="L27" i="20"/>
  <c r="L28" i="20"/>
  <c r="L29" i="20"/>
  <c r="L30" i="20"/>
  <c r="L31" i="20"/>
  <c r="L32" i="20"/>
  <c r="L33" i="20"/>
  <c r="L34" i="20"/>
  <c r="L35" i="20"/>
  <c r="L36" i="20"/>
  <c r="L37" i="20"/>
  <c r="L38" i="20"/>
  <c r="L39" i="20"/>
  <c r="L40" i="20"/>
  <c r="L41" i="20"/>
  <c r="L42" i="20"/>
  <c r="L43" i="20"/>
  <c r="L44" i="20"/>
  <c r="L45" i="20"/>
  <c r="L46" i="20"/>
  <c r="G8" i="20"/>
  <c r="G9" i="20"/>
  <c r="G10" i="20"/>
  <c r="G11" i="20"/>
  <c r="G12" i="20"/>
  <c r="G13" i="20"/>
  <c r="G14" i="20"/>
  <c r="G15" i="20"/>
  <c r="G16" i="20"/>
  <c r="G17" i="20"/>
  <c r="G18" i="20"/>
  <c r="G19" i="20"/>
  <c r="G20" i="20"/>
  <c r="G21" i="20"/>
  <c r="G22" i="20"/>
  <c r="G23" i="20"/>
  <c r="G24" i="20"/>
  <c r="G25" i="20"/>
  <c r="G26" i="20"/>
  <c r="G27" i="20"/>
  <c r="G28" i="20"/>
  <c r="G29" i="20"/>
  <c r="G30" i="20"/>
  <c r="G31" i="20"/>
  <c r="G32" i="20"/>
  <c r="G33" i="20"/>
  <c r="G34" i="20"/>
  <c r="G35" i="20"/>
  <c r="G36" i="20"/>
  <c r="G37" i="20"/>
  <c r="G38" i="20"/>
  <c r="G39" i="20"/>
  <c r="G40" i="20"/>
  <c r="G41" i="20"/>
  <c r="G42" i="20"/>
  <c r="G43" i="20"/>
  <c r="G44" i="20"/>
  <c r="G45" i="20"/>
  <c r="G46" i="20"/>
</calcChain>
</file>

<file path=xl/sharedStrings.xml><?xml version="1.0" encoding="utf-8"?>
<sst xmlns="http://schemas.openxmlformats.org/spreadsheetml/2006/main" count="3625" uniqueCount="554">
  <si>
    <t>MADRID</t>
  </si>
  <si>
    <t>TOTAL</t>
  </si>
  <si>
    <t>%</t>
  </si>
  <si>
    <t>POBLACIÓN</t>
  </si>
  <si>
    <t>Sector Económico</t>
  </si>
  <si>
    <t xml:space="preserve">  Agricultura</t>
  </si>
  <si>
    <t xml:space="preserve">  Industria</t>
  </si>
  <si>
    <t xml:space="preserve"> Construcción</t>
  </si>
  <si>
    <t xml:space="preserve"> Servicios</t>
  </si>
  <si>
    <t>Tipo de Jornada</t>
  </si>
  <si>
    <t xml:space="preserve"> Jornada a tiempo completo</t>
  </si>
  <si>
    <t xml:space="preserve"> Jornada a tiempo parcial</t>
  </si>
  <si>
    <t>Situación Profesional</t>
  </si>
  <si>
    <t xml:space="preserve">  Trab. por cuenta propia</t>
  </si>
  <si>
    <t xml:space="preserve">         Asal. del Sector Público</t>
  </si>
  <si>
    <t xml:space="preserve">         Asal. del Sector Privado</t>
  </si>
  <si>
    <t xml:space="preserve">         Tasa de Salarización</t>
  </si>
  <si>
    <t>Asalar. por Tipo de Contrato</t>
  </si>
  <si>
    <t xml:space="preserve">  Duración indefinida</t>
  </si>
  <si>
    <t xml:space="preserve">     Temporal</t>
  </si>
  <si>
    <t xml:space="preserve"> Tasa de Temporalidad</t>
  </si>
  <si>
    <t>Agricultura</t>
  </si>
  <si>
    <t>Industria</t>
  </si>
  <si>
    <t>Construcción</t>
  </si>
  <si>
    <t>Servicios</t>
  </si>
  <si>
    <t>Buscan primer empleo</t>
  </si>
  <si>
    <t>AMBOS SEXOS</t>
  </si>
  <si>
    <t>ESPAÑA</t>
  </si>
  <si>
    <t>Trimestre Actual</t>
  </si>
  <si>
    <t>VARIACIÓN TRIMESTRAL</t>
  </si>
  <si>
    <t>VARIACIÓN        ANUAL</t>
  </si>
  <si>
    <t>Absoluta</t>
  </si>
  <si>
    <t>Población</t>
  </si>
  <si>
    <t xml:space="preserve">     Extranjeros</t>
  </si>
  <si>
    <t>Extranjeros</t>
  </si>
  <si>
    <t xml:space="preserve">  Asalariados</t>
  </si>
  <si>
    <t>HOMBRES</t>
  </si>
  <si>
    <t>VARIACIÓN         ANUAL</t>
  </si>
  <si>
    <t>MUJERES</t>
  </si>
  <si>
    <t>PERÍODO</t>
  </si>
  <si>
    <t>Total</t>
  </si>
  <si>
    <t>H</t>
  </si>
  <si>
    <t>M</t>
  </si>
  <si>
    <t>2002 TI</t>
  </si>
  <si>
    <t>2002 TII</t>
  </si>
  <si>
    <t>2002 TIII</t>
  </si>
  <si>
    <t>2002 TIV</t>
  </si>
  <si>
    <t>2003 TI</t>
  </si>
  <si>
    <t>2003 TII</t>
  </si>
  <si>
    <t>2003 TIII</t>
  </si>
  <si>
    <t>2003 TIV</t>
  </si>
  <si>
    <t>2004 TI</t>
  </si>
  <si>
    <t>2004 TII</t>
  </si>
  <si>
    <t>2004 TIII</t>
  </si>
  <si>
    <t>2004 TIV</t>
  </si>
  <si>
    <t>2005 TII</t>
  </si>
  <si>
    <t>2005 TIII</t>
  </si>
  <si>
    <t>2005T IV</t>
  </si>
  <si>
    <t>2006 TI</t>
  </si>
  <si>
    <t>2006 TII</t>
  </si>
  <si>
    <t>2006 TIII</t>
  </si>
  <si>
    <t>2006 TIV</t>
  </si>
  <si>
    <t>2007 TI</t>
  </si>
  <si>
    <t>2007 TII</t>
  </si>
  <si>
    <t>2007 TIII</t>
  </si>
  <si>
    <t>2007 TIV</t>
  </si>
  <si>
    <t>2008 TI</t>
  </si>
  <si>
    <t>2008 TII</t>
  </si>
  <si>
    <t>2008 TIII</t>
  </si>
  <si>
    <t>2008 TIV</t>
  </si>
  <si>
    <t>2009 TI</t>
  </si>
  <si>
    <t>2009 TII</t>
  </si>
  <si>
    <t>2009 TIII</t>
  </si>
  <si>
    <t>2009 TIV</t>
  </si>
  <si>
    <t>2010 TII</t>
  </si>
  <si>
    <t>2010 TIII</t>
  </si>
  <si>
    <t>2010 TIV</t>
  </si>
  <si>
    <t>2011 TII</t>
  </si>
  <si>
    <t>2011 TIII</t>
  </si>
  <si>
    <t>2011 TIV</t>
  </si>
  <si>
    <t>2012 TII</t>
  </si>
  <si>
    <t>2012 TIII</t>
  </si>
  <si>
    <t>2012 TIV</t>
  </si>
  <si>
    <t>2013 TI</t>
  </si>
  <si>
    <t>2013 TII</t>
  </si>
  <si>
    <t>2013 TIII</t>
  </si>
  <si>
    <t>2013 TIV</t>
  </si>
  <si>
    <t>2014 TI</t>
  </si>
  <si>
    <t>2014 TII</t>
  </si>
  <si>
    <t>2014 TIII</t>
  </si>
  <si>
    <t>2014 TIV</t>
  </si>
  <si>
    <t>2015 TI</t>
  </si>
  <si>
    <t>2015 TII</t>
  </si>
  <si>
    <t>2015 TIII</t>
  </si>
  <si>
    <t>2015 TIV</t>
  </si>
  <si>
    <t>2016 TI</t>
  </si>
  <si>
    <t>2016 TII</t>
  </si>
  <si>
    <t>2016 TIII</t>
  </si>
  <si>
    <t>2016 TIV</t>
  </si>
  <si>
    <t>2017 TI</t>
  </si>
  <si>
    <t>2017TII</t>
  </si>
  <si>
    <t>2017 TIII</t>
  </si>
  <si>
    <t>2017 TIV</t>
  </si>
  <si>
    <t>Con fecha del 24 de abril de 2014 se han publicado las series trimestrales retrospectivas del periodo 2002 a 2013 calculadas con las nueva base poblacional 2011. A partir de 2014 se calcula con los nuevos datos de población.</t>
  </si>
  <si>
    <t>&lt; 25</t>
  </si>
  <si>
    <t>&lt; 30</t>
  </si>
  <si>
    <t>16-64</t>
  </si>
  <si>
    <t>16 y más</t>
  </si>
  <si>
    <t>2010  TI</t>
  </si>
  <si>
    <t>2011  TI</t>
  </si>
  <si>
    <t>2012  TI</t>
  </si>
  <si>
    <t>M-H</t>
  </si>
  <si>
    <t>BRECHA  Tasa Ocupación</t>
  </si>
  <si>
    <t>BRECHA Ocupación</t>
  </si>
  <si>
    <t>TASA DE PARO</t>
  </si>
  <si>
    <t>30-54</t>
  </si>
  <si>
    <t>&lt;30</t>
  </si>
  <si>
    <t>16 Y +</t>
  </si>
  <si>
    <t>ACTIVOS</t>
  </si>
  <si>
    <t>OCUPADOS</t>
  </si>
  <si>
    <t>PARADOS</t>
  </si>
  <si>
    <t>ASALARIADOS</t>
  </si>
  <si>
    <t>TASA DE EMPLEO</t>
  </si>
  <si>
    <t>ACTIVAS</t>
  </si>
  <si>
    <t>OCUPADAS 16 Y +</t>
  </si>
  <si>
    <t>OCUPADAS 16-64</t>
  </si>
  <si>
    <t>PARADAS</t>
  </si>
  <si>
    <t>ASALARIA-DAS</t>
  </si>
  <si>
    <t>TASA ACTIVI-DAD</t>
  </si>
  <si>
    <t>TASA EMPLEO 16 Y +</t>
  </si>
  <si>
    <t>TASA EMPLEO 16-64</t>
  </si>
  <si>
    <t>TASA PARO</t>
  </si>
  <si>
    <t>TASA SALARI-ZACIÓN</t>
  </si>
  <si>
    <t>TASA TEMPORA-LIDAD</t>
  </si>
  <si>
    <t>2005 TI (1)</t>
  </si>
  <si>
    <t>2010 TI</t>
  </si>
  <si>
    <t>2011 TI</t>
  </si>
  <si>
    <t>2012 TI</t>
  </si>
  <si>
    <t>2017 TII</t>
  </si>
  <si>
    <t>NIVEL DE ESTUDIOS</t>
  </si>
  <si>
    <t>TASA ACTIVIDAD</t>
  </si>
  <si>
    <t>PESO</t>
  </si>
  <si>
    <t>VARIACIÓN ANUAL</t>
  </si>
  <si>
    <t>Abs</t>
  </si>
  <si>
    <t xml:space="preserve">% </t>
  </si>
  <si>
    <t>Dif. Tasa</t>
  </si>
  <si>
    <t>1ª ETAPA E. SECUND. Y SIMILAR</t>
  </si>
  <si>
    <t>2ª ETAPA E. SEC. CON ORI. GEN.</t>
  </si>
  <si>
    <t>2ª ETAPA E. SEC. CON ORI. PROF.</t>
  </si>
  <si>
    <t xml:space="preserve">EDUCAC. SUPERIOR </t>
  </si>
  <si>
    <t>-</t>
  </si>
  <si>
    <t>GRUPOS DE EDAD</t>
  </si>
  <si>
    <t>55-64</t>
  </si>
  <si>
    <t>&lt;25</t>
  </si>
  <si>
    <t>16 Y MÁS</t>
  </si>
  <si>
    <t>Madrid</t>
  </si>
  <si>
    <t>Baleares</t>
  </si>
  <si>
    <t>Cataluña</t>
  </si>
  <si>
    <t>Navarra</t>
  </si>
  <si>
    <t>País Vasco</t>
  </si>
  <si>
    <t>La Rioja</t>
  </si>
  <si>
    <t>Aragón</t>
  </si>
  <si>
    <t>Cantabria</t>
  </si>
  <si>
    <t>C.Valenciana</t>
  </si>
  <si>
    <t>Canarias</t>
  </si>
  <si>
    <t>Murcia</t>
  </si>
  <si>
    <t>Galicia</t>
  </si>
  <si>
    <t>Castilla y León</t>
  </si>
  <si>
    <t>Asturias</t>
  </si>
  <si>
    <t>Castilla-La Mancha</t>
  </si>
  <si>
    <t>Andalucía</t>
  </si>
  <si>
    <t>Extremadura</t>
  </si>
  <si>
    <t>VARIACION TRIMESTRAL</t>
  </si>
  <si>
    <t>VARIACION ANUAL</t>
  </si>
  <si>
    <t>TRIMESTRE ACTUAL</t>
  </si>
  <si>
    <t xml:space="preserve">     Público</t>
  </si>
  <si>
    <t xml:space="preserve">     Privado</t>
  </si>
  <si>
    <t xml:space="preserve">    Tasa de Salarización</t>
  </si>
  <si>
    <t>TRABAJADOR POR CUENTA PROPIA</t>
  </si>
  <si>
    <t xml:space="preserve">    Empleador</t>
  </si>
  <si>
    <t xml:space="preserve">    Trabajador Independiente</t>
  </si>
  <si>
    <t>COMUNIDADES AUTÓNOMAS</t>
  </si>
  <si>
    <t>PÚBLICO</t>
  </si>
  <si>
    <t>PRIVADO</t>
  </si>
  <si>
    <t>TASA SALA-RIZACIÓN</t>
  </si>
  <si>
    <t>EMPLEADOR</t>
  </si>
  <si>
    <t>TRAB. INDEP.</t>
  </si>
  <si>
    <t xml:space="preserve">Baleares </t>
  </si>
  <si>
    <t>COMUNIDADES AUTONOMAS</t>
  </si>
  <si>
    <t>TIEMPO PARCIAL</t>
  </si>
  <si>
    <t>VAR. TRIMESTRAL</t>
  </si>
  <si>
    <t>VAR. ANUAL</t>
  </si>
  <si>
    <t>TIEMPO COMPLETO</t>
  </si>
  <si>
    <t xml:space="preserve">VAR. TRIMESTRAL </t>
  </si>
  <si>
    <t>Indefinidos</t>
  </si>
  <si>
    <t>Temporales</t>
  </si>
  <si>
    <t>SECTOR PRIVADO</t>
  </si>
  <si>
    <t>SECTOR PÚBLICO</t>
  </si>
  <si>
    <t>Tasa de Temporalidad</t>
  </si>
  <si>
    <t>C. Valencia</t>
  </si>
  <si>
    <t xml:space="preserve">Madrid </t>
  </si>
  <si>
    <t xml:space="preserve">Navarra </t>
  </si>
  <si>
    <t>Diferencia Tasa</t>
  </si>
  <si>
    <t>Parado hace 1 año o más</t>
  </si>
  <si>
    <t>Parado busca primer empleo</t>
  </si>
  <si>
    <t>Parado hace1 año o más</t>
  </si>
  <si>
    <t>TASA ACTI.</t>
  </si>
  <si>
    <t>PRINCIPALES INDICADORES. MADRID-ESPAÑA. AMBOS SEXOS</t>
  </si>
  <si>
    <t>PRINCIPALES INDICADORES. MADRID-ESPAÑA. HOMBRES</t>
  </si>
  <si>
    <t>PRINCIPALES INDICADORES. MADRID-ESPAÑA. MUJERES</t>
  </si>
  <si>
    <t>ACTIVIDAD Y TASA DE ACTIVIDAD por GRUPOS DE EDAD, SEXO Y CCAA</t>
  </si>
  <si>
    <t>OCUPADOS POR SEXO Y EDAD</t>
  </si>
  <si>
    <t>Indice</t>
  </si>
  <si>
    <t>ACTIVIDAD Y TASA ACTIVIDAD por GRUPOS DE EDAD Y SEXO. Madrid y España</t>
  </si>
  <si>
    <t>ACTIVIDAD Y TASA ACTIVIDAD POR NIVEL DE ESTUDIOS. Madrid y España</t>
  </si>
  <si>
    <t>OCUPACIÓN Y TASA DE EMPLEO POR EDAD Y SEXO. Madrid y España</t>
  </si>
  <si>
    <t>OCUPACIÓN Y TASA DE EMPLEO POR NIVEL DE ESTUDIOS Y SEXO. Madrid y España</t>
  </si>
  <si>
    <t>OCUPACIÓN por SITUACIÓN PROFESIONAL Y SEXO. Madrid y España</t>
  </si>
  <si>
    <t>PARO  Y TASA DE PARO por NIVEL DE ESTUDIOS Y SEXO. Madrid y España</t>
  </si>
  <si>
    <t xml:space="preserve"> ACTIVOS POR SEXO Y EDAD</t>
  </si>
  <si>
    <t>TASAS DE ACTIVIDAD POR SEXO</t>
  </si>
  <si>
    <t>OCUPACIÓNPOR SEXO Y EDAD</t>
  </si>
  <si>
    <t>TASAS DE OCUPACION POR SEXO</t>
  </si>
  <si>
    <t>TASAS DEOCUPACION POR SEXO</t>
  </si>
  <si>
    <t>PARADOS POR SEXO Y EDAD</t>
  </si>
  <si>
    <t xml:space="preserve"> TASAS DE PARO POR SEXO</t>
  </si>
  <si>
    <t>POBLACIÓN, ACTIVOS, OCUPADOS, PARADOS, ASALARIADOS.EDAD Y SEXO. Madrid y España</t>
  </si>
  <si>
    <t>ASALARIADOS  POR TIPO DE CONTRATO, EMPLEADOR Público- Privado. CCAA</t>
  </si>
  <si>
    <t>PARO  Y TASA DE PARO por SECTOR ECONÓMICO, TIEMPO EN PARO Y SEXO. Madrid y España</t>
  </si>
  <si>
    <t>PARO Y TASA DE PARO POR GRUPOS DE EDAD Y SEXO. Madrid y España</t>
  </si>
  <si>
    <t>DIFERENCIA  Población</t>
  </si>
  <si>
    <t>POBLACIÓN EXTRANJERA</t>
  </si>
  <si>
    <t>DIFERENCIA Pobl. Extranjera</t>
  </si>
  <si>
    <t>Comunidad Autónoma</t>
  </si>
  <si>
    <t>Hombres</t>
  </si>
  <si>
    <t>Mujeres</t>
  </si>
  <si>
    <t>No consta género</t>
  </si>
  <si>
    <t>Número</t>
  </si>
  <si>
    <t xml:space="preserve">Peso s/ambos sexos </t>
  </si>
  <si>
    <t>C. Valenciana</t>
  </si>
  <si>
    <t>Ceuta</t>
  </si>
  <si>
    <t>Melilla</t>
  </si>
  <si>
    <t>Periodo</t>
  </si>
  <si>
    <t>Comunidad de Madrid</t>
  </si>
  <si>
    <t>% hombres</t>
  </si>
  <si>
    <t>% mujeres</t>
  </si>
  <si>
    <t>Total sistema</t>
  </si>
  <si>
    <t>9210 - Personal de limpieza de oficinas, hoteles y otros establecimientos similares</t>
  </si>
  <si>
    <t>5120 - Camareros asalariados</t>
  </si>
  <si>
    <t>5220 - Vendedores en tiendas y almacenes</t>
  </si>
  <si>
    <t>5492 - Promotores de venta</t>
  </si>
  <si>
    <t>9100 - Empleados domésticos</t>
  </si>
  <si>
    <t>9700 - Peones de las industrias manufactureras</t>
  </si>
  <si>
    <t>4500 - Empleados administrativos con tareas de atención al público no clasificados bajo otros epígrafes</t>
  </si>
  <si>
    <t>4309 - Empleados administrativos sin tareas de atención al público no clasificados bajo otros epígrafes</t>
  </si>
  <si>
    <t>3724 - Monitores de actividades recreativas y de entretenimiento</t>
  </si>
  <si>
    <t>4412 - Recepcionistas (excepto de hoteles)</t>
  </si>
  <si>
    <t>4424 - Teleoperadores</t>
  </si>
  <si>
    <t>5824 - Azafatos de tierra</t>
  </si>
  <si>
    <t>9811 - Peones del transporte de mercancías y descargadores</t>
  </si>
  <si>
    <t>5611 - Auxiliares de enfermería hospitalaria</t>
  </si>
  <si>
    <t>2935 - Actores</t>
  </si>
  <si>
    <t>9310 - Ayudantes de cocina</t>
  </si>
  <si>
    <t>9229 - Otro personal de limpieza</t>
  </si>
  <si>
    <t>5110 - Cocineros asalariados</t>
  </si>
  <si>
    <t>5721 - Cuidadores de niños en guarderías y centros educativos</t>
  </si>
  <si>
    <t>5710 - Trabajadores de los cuidados personales a domicilio</t>
  </si>
  <si>
    <t>5500 - Cajeros y taquilleros (excepto bancos)</t>
  </si>
  <si>
    <t>3613 - Asistentes de dirección y administrativos</t>
  </si>
  <si>
    <t>3510 - Agentes y representantes comerciales</t>
  </si>
  <si>
    <t>2121 - Enfermeros no especializados</t>
  </si>
  <si>
    <t>2329 - Profesores y profesionales de la enseñanza no clasificados bajo otros epígrafes</t>
  </si>
  <si>
    <t>5812 - Especialistas en tratamientos de estética, bienestar y afines</t>
  </si>
  <si>
    <t>5811 - Peluqueros</t>
  </si>
  <si>
    <t>5629 - Trabajadores de los cuidados a las personas en servicios de salud no clasificados bajo otros epígrafes</t>
  </si>
  <si>
    <t>9820 - Reponedores</t>
  </si>
  <si>
    <t>3831 - Técnicos de grabación audiovisual</t>
  </si>
  <si>
    <t>3739 - Otros técnicos y profesionales de apoyo de actividades culturales y artísticas</t>
  </si>
  <si>
    <t>9490 - Otras ocupaciones elementales</t>
  </si>
  <si>
    <t>2252 - Técnicos en educación infantil</t>
  </si>
  <si>
    <t>2824 - Profesionales del trabajo y la educación social</t>
  </si>
  <si>
    <t>2939 - Artistas creativos e interpretativos no clasificados bajo otros epígrafes</t>
  </si>
  <si>
    <t>2240 - Profesores de enseñanza primaria</t>
  </si>
  <si>
    <t>4113 - Empleados de oficina de servicios estadísticos, financieros y bancarios</t>
  </si>
  <si>
    <t>5833 - Conserjes de edificios</t>
  </si>
  <si>
    <t xml:space="preserve"> MUJERES </t>
  </si>
  <si>
    <t xml:space="preserve">CNO Ocupación </t>
  </si>
  <si>
    <t>Nº Contratos</t>
  </si>
  <si>
    <t xml:space="preserve">Comunidad de Madrid </t>
  </si>
  <si>
    <t>2922 - Periodistas</t>
  </si>
  <si>
    <t>SERIE: CONTRATOS REGISTRADOS POR SEXO. TIPO DE JORNADA</t>
  </si>
  <si>
    <t>Jornada</t>
  </si>
  <si>
    <t>Año</t>
  </si>
  <si>
    <t>Mes</t>
  </si>
  <si>
    <t>nº ct</t>
  </si>
  <si>
    <t>% H</t>
  </si>
  <si>
    <t>% M</t>
  </si>
  <si>
    <t>Total contratos</t>
  </si>
  <si>
    <t>Completa</t>
  </si>
  <si>
    <t>Parcial</t>
  </si>
  <si>
    <t>2008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</si>
  <si>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</si>
  <si>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</si>
  <si>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</si>
  <si>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</si>
  <si>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</si>
  <si>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</si>
  <si>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</si>
  <si>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</si>
  <si>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</si>
  <si>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</si>
  <si>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</si>
  <si>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2009</t>
  </si>
  <si>
    <t>12</t>
  </si>
  <si>
    <t>2010</t>
  </si>
  <si>
    <t>2011</t>
  </si>
  <si>
    <t>2012</t>
  </si>
  <si>
    <t>2013</t>
  </si>
  <si>
    <t>2014</t>
  </si>
  <si>
    <t>2015</t>
  </si>
  <si>
    <t>2016</t>
  </si>
  <si>
    <t>2017</t>
  </si>
  <si>
    <t>SERIE: CONTRATOS INDEFINIDOS  Y TEMPORALES REGISTRADOS POR SEXO. JORNADA Y TEMPORALIDAD</t>
  </si>
  <si>
    <t>Indefinido tiempo completo</t>
  </si>
  <si>
    <t>Indefinido tiempo parcial</t>
  </si>
  <si>
    <t>Temporal tiempo completo</t>
  </si>
  <si>
    <t>Temporal tiempo parcial</t>
  </si>
  <si>
    <t>SERIE: CONTRATOS REGISTRADOS POR SEXO: TIEMPO DE DURACION DEL CONTRATO</t>
  </si>
  <si>
    <t>&lt;= 7 dias</t>
  </si>
  <si>
    <t>8 dias a 1 mes</t>
  </si>
  <si>
    <t>1 a 6 meses</t>
  </si>
  <si>
    <t>&gt;6 meses</t>
  </si>
  <si>
    <t>Indeterminada</t>
  </si>
  <si>
    <t>Duracion determinada</t>
  </si>
  <si>
    <t>SERIE: EVOLUCIÓN DE DEMANDANTES</t>
  </si>
  <si>
    <t>Demandantes NO PARADOS</t>
  </si>
  <si>
    <t>Demandantes PARADOS</t>
  </si>
  <si>
    <t xml:space="preserve">Total </t>
  </si>
  <si>
    <t>nº</t>
  </si>
  <si>
    <t xml:space="preserve">nº </t>
  </si>
  <si>
    <t>Media dias</t>
  </si>
  <si>
    <t>OCUPACIÓN POR SITUACIÓN PROFESIONALY SEXO. CCAA</t>
  </si>
  <si>
    <t>OCUPACIÓN POR TIPO DE JORNADA Y SEXO. CCAA</t>
  </si>
  <si>
    <t>PARO Y TASA DE PARO POR SEXO (16 Y MÁS). CCAA</t>
  </si>
  <si>
    <t>Fuente. Encuesta de Población Activa.INE</t>
  </si>
  <si>
    <t>Fuente: Dirección General del Servicio Público de Empleo de la C. Madrid</t>
  </si>
  <si>
    <t>Indefinida</t>
  </si>
  <si>
    <t>1.- AFILIACIÓN A LA SEGURIDAD SOCIAL</t>
  </si>
  <si>
    <t>2.- ENCUESTA DE POBLACIÓN ACTIVA (EPA)</t>
  </si>
  <si>
    <t>1.1</t>
  </si>
  <si>
    <t>1.2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</si>
  <si>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</si>
  <si>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</si>
  <si>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</si>
  <si>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</si>
  <si>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</si>
  <si>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</si>
  <si>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</si>
  <si>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</si>
  <si>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</si>
  <si>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</si>
  <si>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</si>
  <si>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</si>
  <si>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</si>
  <si>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2.15</t>
  </si>
  <si>
    <t>2.16</t>
  </si>
  <si>
    <t>2.17</t>
  </si>
  <si>
    <t>2.18</t>
  </si>
  <si>
    <t>2.20</t>
  </si>
  <si>
    <t>2.21</t>
  </si>
  <si>
    <t>2.22</t>
  </si>
  <si>
    <t>2.23</t>
  </si>
  <si>
    <t>2.24</t>
  </si>
  <si>
    <t>2.25</t>
  </si>
  <si>
    <t>3.- DEMANDANTES DE EMPLEO Y PARO REGISTRADO</t>
  </si>
  <si>
    <t>4.- CONTRATOS DE TRABAJO</t>
  </si>
  <si>
    <t>2.26</t>
  </si>
  <si>
    <t>2.27</t>
  </si>
  <si>
    <t>2.28</t>
  </si>
  <si>
    <t>2.29</t>
  </si>
  <si>
    <t>3.1</t>
  </si>
  <si>
    <t>3.2</t>
  </si>
  <si>
    <t>4.1</t>
  </si>
  <si>
    <t>4.2</t>
  </si>
  <si>
    <t>4.3</t>
  </si>
  <si>
    <t>4.4</t>
  </si>
  <si>
    <t>2.7.- EPA: ACTIVIDAD Y TASA DE ACTIVIDAD por GRUPOS DE EDAD, SEXO Y CCAA</t>
  </si>
  <si>
    <t>2.10.- EPA: ACTIVIDAD Y TASA ACTIVIDAD por GRUPOS DE EDAD Y SEXO. Madrid y España</t>
  </si>
  <si>
    <t>2.11.- EPA: ACTIVIDAD Y TASA ACTIVIDAD POR NIVEL DE ESTUDIOS. Madrid y España</t>
  </si>
  <si>
    <t>2.15.- EPA: OCUPACIÓN Y TASA DE EMPLEO POR EDAD Y SEXO. Madrid y España</t>
  </si>
  <si>
    <t>2.17.- EPA: OCUPACIÓN POR SITUACIÓN PROFESIONAL Y SEXO. Madrid y España</t>
  </si>
  <si>
    <t>2.18.- EPA: OCUPACIÓN POR SITUACIÓN PROFESIONALY SEXO. CCAA</t>
  </si>
  <si>
    <t>2.20.- EPA: ASALARIADOS POR TIPO DE CONTRATO,  Público- Privado. CCAA</t>
  </si>
  <si>
    <t>2.21.- EPA: OCUPACIÓN POR TIPO DE JORNADA Y SEXO. CCAA</t>
  </si>
  <si>
    <t>2.25.- EPA: PARO Y TASA DE PARO POR GRUPOS DE EDAD Y SEXO. Madrid y España</t>
  </si>
  <si>
    <t>2.26.- EPA: PARO Y TASA DE PARO POR SEXO (16 Y MÁS). CCAA</t>
  </si>
  <si>
    <t>2.27.- EPA: PARO Y TASA DE PARO por NIVEL DE ESTUDIOS Y SEXO. Madrid y España</t>
  </si>
  <si>
    <t>2.28.- EPA: PARO Y TASA PARO POR S.ECONÓMICO, TIEMPO EN PARO. SEXO. Madrid y España</t>
  </si>
  <si>
    <t>% Total Mujeres</t>
  </si>
  <si>
    <t>2018</t>
  </si>
  <si>
    <t>9432 - Mozos de equipaje y afines</t>
  </si>
  <si>
    <t>Fuente: Encuesta de Población Actíva (INE). Elaboración propia.</t>
  </si>
  <si>
    <t>2018 TI</t>
  </si>
  <si>
    <t>2018 TII</t>
  </si>
  <si>
    <t>2018 TIII</t>
  </si>
  <si>
    <t>2018 TIV</t>
  </si>
  <si>
    <t>ANALFABETOS / EDUC. PRIMARIA</t>
  </si>
  <si>
    <t>ANALFAB./EDUCAC. PRIMARIA</t>
  </si>
  <si>
    <t xml:space="preserve">    Otras situaciones (*)</t>
  </si>
  <si>
    <t>OTRAS SITUACIONES (*)</t>
  </si>
  <si>
    <t>(*) Contiene: Cooperativista,ayuda familiar y otras situaciones</t>
  </si>
  <si>
    <t>De cara a la correcta interpretación de los datos, hay que tener en cuenta que los parados pierden su clasificación por Sector Económico cuando llevan un año o más en el desempleo. Pasado este tiempo, el parado se reclasifica como "parado de larga duración", sin ninguna categorización sectorial, lo que afecta no sólo a la cifra de Paro por sectores, si no también a las de Activos, Población, tasa de empleo y tasa de actividad por sectores económicos.</t>
  </si>
  <si>
    <t>20178 TI</t>
  </si>
  <si>
    <t>2018TII</t>
  </si>
  <si>
    <t>2019TI</t>
  </si>
  <si>
    <t>2019TII</t>
  </si>
  <si>
    <t>2019TIII</t>
  </si>
  <si>
    <t>2019TIV</t>
  </si>
  <si>
    <t>2019 TIV</t>
  </si>
  <si>
    <t>2019 TI</t>
  </si>
  <si>
    <t>2019 TII</t>
  </si>
  <si>
    <t>2019 TIII</t>
  </si>
  <si>
    <t>Inactivos</t>
  </si>
  <si>
    <t>2.14.1</t>
  </si>
  <si>
    <t>Fuente: Ministerio de Inclusión, Seguridad Social y Migraciones</t>
  </si>
  <si>
    <t>2.14.1.- EPA: OCUPACIÓN Y TASA DE EMPLEO POR GRUPOS DE EDAD, SEXO Y CCAA</t>
  </si>
  <si>
    <t>Fuente. Encuesta de Población Activa.INE.</t>
  </si>
  <si>
    <t>2.5.  POBLACIÓN, ACTIVOS, OCUPADOS, PARADOS, ASALARIADOS POR GRUPOS DE EDAD Y SEXO. Madrid y España</t>
  </si>
  <si>
    <t>55 - 64</t>
  </si>
  <si>
    <t>TASA DE ACTIVIDAD</t>
  </si>
  <si>
    <t>TASA DE SALARIZACIÓN</t>
  </si>
  <si>
    <t>TASA DE TEMPORALIDAD</t>
  </si>
  <si>
    <t>2.14.2</t>
  </si>
  <si>
    <t>EPA: OCUPACIÓN Y TASA DE EMPLEO POR GRUPOS DE EDAD, SEXO Y CCAA</t>
  </si>
  <si>
    <t>Activos (16 años y más)</t>
  </si>
  <si>
    <t xml:space="preserve">     Tasa de Actividad (16 y más)</t>
  </si>
  <si>
    <t xml:space="preserve">     Tasa de Actividad (16 - 64 años)</t>
  </si>
  <si>
    <t xml:space="preserve">     Tasa Actividad Extranj. (16 y más)</t>
  </si>
  <si>
    <t>Ocupados (16 años y más)</t>
  </si>
  <si>
    <t>Tasa de Empleo (16 - 64 años)</t>
  </si>
  <si>
    <t>Tasa de Empleo (55 - 64 años)</t>
  </si>
  <si>
    <t>Tasa de Empleo (&lt; 30 años)</t>
  </si>
  <si>
    <t xml:space="preserve">Tasa Empl. Extranj. (16 y más) </t>
  </si>
  <si>
    <t>Parados (16 años y más)</t>
  </si>
  <si>
    <t>Tasa de Paro (16 y más)</t>
  </si>
  <si>
    <t>Tasa de Paro (16 - 64 años)</t>
  </si>
  <si>
    <t>Tasa de Paro Extranj. (16 y más)</t>
  </si>
  <si>
    <t>Tasa de Paro (&lt;30 años)</t>
  </si>
  <si>
    <t>Tasa de Paro (55 - 64 años)</t>
  </si>
  <si>
    <t>Perdió su empleo hace + de 1 año</t>
  </si>
  <si>
    <t>2020 TI</t>
  </si>
  <si>
    <t>2020 TII</t>
  </si>
  <si>
    <t>2020 TIII</t>
  </si>
  <si>
    <t>2020 TIV</t>
  </si>
  <si>
    <t>2019</t>
  </si>
  <si>
    <t>2020</t>
  </si>
  <si>
    <t>BRECHA Tasa Actividad</t>
  </si>
  <si>
    <t>BRECHA Actividad</t>
  </si>
  <si>
    <t>BRECHA Tasa Ocupación</t>
  </si>
  <si>
    <t>BRECHAPARO</t>
  </si>
  <si>
    <t>BRECHA Tasa Paro</t>
  </si>
  <si>
    <t>Demandas</t>
  </si>
  <si>
    <t>2651 - Profesionales de la publicidad y la comercialización</t>
  </si>
  <si>
    <t>4411 - Empleados de información al usuario</t>
  </si>
  <si>
    <t xml:space="preserve">MUJERES </t>
  </si>
  <si>
    <t>Fijo Discontinuo</t>
  </si>
  <si>
    <t>Ambos sexos</t>
  </si>
  <si>
    <t>ÍNDICE</t>
  </si>
  <si>
    <t>2021 TI</t>
  </si>
  <si>
    <t>2021 TII</t>
  </si>
  <si>
    <t>2021 TIII</t>
  </si>
  <si>
    <t>2021 TIV</t>
  </si>
  <si>
    <t>2022 TI</t>
  </si>
  <si>
    <t>2022 TII</t>
  </si>
  <si>
    <t>2022 TIII</t>
  </si>
  <si>
    <t>2022 TIV</t>
  </si>
  <si>
    <t>9431 - Ordenanzas</t>
  </si>
  <si>
    <t>2932 - Compositores, músicos y cantantes</t>
  </si>
  <si>
    <t>5420 - Operadores de telemarketing</t>
  </si>
  <si>
    <t>8412 - Conductores asalariados de automóviles, taxis y furgonetas</t>
  </si>
  <si>
    <t>2023 TI</t>
  </si>
  <si>
    <t>2023 TII</t>
  </si>
  <si>
    <t>2023 TIII</t>
  </si>
  <si>
    <t>2023 TIV</t>
  </si>
  <si>
    <t>2624 - Especialistas en políticas y servicios de personal y afines</t>
  </si>
  <si>
    <t>3723 - Instructores de actividades deportivas</t>
  </si>
  <si>
    <t>2024 TI</t>
  </si>
  <si>
    <t>2024 TII</t>
  </si>
  <si>
    <t>2024 TIII</t>
  </si>
  <si>
    <t>2024 TIV</t>
  </si>
  <si>
    <t>2251 - Maestros de educación infantil</t>
  </si>
  <si>
    <t>7899 - Oficiales, operarios y artesanos de otros oficios no clasificados bajo otros epígrafes</t>
  </si>
  <si>
    <t>5899 - Trabajadores de servicios personales no clasificados bajo otros epígrafes</t>
  </si>
  <si>
    <t>2933 - Coreógrafos y bailarines</t>
  </si>
  <si>
    <t>3713 - Profesionales de apoyo al trabajo y a la educación social</t>
  </si>
  <si>
    <t>5612 - Auxiliares de enfermería de atención primaria</t>
  </si>
  <si>
    <t>INFORME ANUAL DE LAS MUJERES TRABAJADORAS EN LA COMUNIDAD DE MADRID. DATOS 2025</t>
  </si>
  <si>
    <t>AFILIACIÓN SEGURIDAD SOCIAL POR GÉNERO C MADRID. Serie 2015-2025</t>
  </si>
  <si>
    <t>AFILIACIÓN SEGURIDAD SOCIAL POR SEXO Y CCAA. Diciembre 2025</t>
  </si>
  <si>
    <t>Serie POBLACIÓN: MUJERES Y HOMBRES (&gt;16 años). 2008-2025</t>
  </si>
  <si>
    <t>Serie MUJERES 2002-2025: ACTIVAS, OCUPADAS, PARADAS Y TASAS.</t>
  </si>
  <si>
    <t>ACTIVIDAD POR SEXO Y EDAD. Serie 2008-2025</t>
  </si>
  <si>
    <t>TASAS DE ACTIVIDAD POR SEXO Y EDAD. Serie 2008-2025</t>
  </si>
  <si>
    <t>BRECHA DE GÉNERO: ACTIVIDAD Y TASAS ACTIVIDAD. Serie 2003-2025</t>
  </si>
  <si>
    <t>OCUPACIÓN POR SEXO Y EDAD. Serie 2008-2025</t>
  </si>
  <si>
    <t>TASA DE EMPLEO POR SEXO Y EDAD. Serie 2008-2025</t>
  </si>
  <si>
    <t>BRECHA DE GENERO: OCUPACIÓN Y TASAS OCUPACIÓN (16 y más). Serie 2008-2025</t>
  </si>
  <si>
    <t>BRECHA DE GENERO: OCUPACIÓN Y TASAS OCUPACIÓN  (16-64). Serie 2008-2025</t>
  </si>
  <si>
    <t>TASAS DE PARO POR SEXO Y EDAD. Serie 2008-2025</t>
  </si>
  <si>
    <t>BRECHA DE GENERO: PARO Y TASAS PARO (16 y más). Serie 2008-2025</t>
  </si>
  <si>
    <t>EVOLUCION DE LOS DEMANDANTES: PARADOS Y NO PARADOS. Serie 2009-2025</t>
  </si>
  <si>
    <t>OCUPACIONES MAS DEMANDADAS: MUJERES EN C. MADRID 2025</t>
  </si>
  <si>
    <t>CONTRATOS REGISTRADOS POR SEXO y TIPO DE JORNADA. Serie 2008-2025</t>
  </si>
  <si>
    <t>CONTRATOS REGISTRADOS POR SEXO: TEMPORALIDAD y JORNADA. Serie 2008-2025</t>
  </si>
  <si>
    <t xml:space="preserve"> CONTRATOS REGISTRADOS POR SEXO: TIEMPO DE DURACION DEL CONTRATO. Serie 2009-2025</t>
  </si>
  <si>
    <t>OCUPACIONES MAS CONTRATADAS: MUJERES C. MADRID. Ranking 2025</t>
  </si>
  <si>
    <t>1.1.- AFILIACIÓN A LA SEGURIDAD SOCIAL POR GÉNERO C. MADRID. Serie 2015-2025</t>
  </si>
  <si>
    <t>1.2.- AFILIACIÓN SEGURIDAD SOCIAL POR SEXO CCAA. Diciembre 2025</t>
  </si>
  <si>
    <t>2.1.- Serie POBLACIÓN: MUJERES Y HOMBRES (&gt;16 años). 2008-2025</t>
  </si>
  <si>
    <t>IV Trim. 2025</t>
  </si>
  <si>
    <t>2025 TI</t>
  </si>
  <si>
    <t>2025 TII</t>
  </si>
  <si>
    <t>2025 TIII</t>
  </si>
  <si>
    <t>2025 TIV</t>
  </si>
  <si>
    <t>2.2.- PRINCIPALES INDICADORES. MADRID-ESPAÑA. AMBOS SEXOS. EPA IVT-2025</t>
  </si>
  <si>
    <t>2.3.- PRINCIPALES INDICADORES. MADRID-ESPAÑA. MUJERES. EPA IVT-2025</t>
  </si>
  <si>
    <t>2.4.- PRINCIPALES INDICADORES. MADRID-ESPAÑA. HOMBRES. EPA IVT-2025</t>
  </si>
  <si>
    <t>2.6.- EPA: Series MUJERES 2002-2025: ACTIVAS, OCUPADAS, PARADAS Y TASAS</t>
  </si>
  <si>
    <t>IV trim. 2025</t>
  </si>
  <si>
    <t>2.8.- EPA:  ACTIVIDAD POR SEXO Y EDAD. Serie 2008-2025</t>
  </si>
  <si>
    <t>2.9.- EPA: TASAS DE ACTIVIDAD POR SEXO Y EDAD. Serie 2008-2025</t>
  </si>
  <si>
    <t>2.12.- EPA. BRECHA DE GÉNERO: ACTIVIDAD Y TASAS ACTIVIDAD. Serie 2008-2025</t>
  </si>
  <si>
    <t>2.13.- EPA: OCUPACION POR SEXO Y EDAD. Serie 2008-2025</t>
  </si>
  <si>
    <t>2.14.2- EPA: TASA DE EMPLEO POR SEXO Y EDAD. Serie 2008-2025</t>
  </si>
  <si>
    <t>2.22.- EPA.BRECHA DE GENERO: OCUPACIÓN Y TASAS OCUPACIÓN  (16 y más) Serie 2008-2025</t>
  </si>
  <si>
    <t>2.23.- EPA. BRECHA DE GENERO: OCUPACIÓN Y TASAS OCUPACIÓN  (16-64). 2008-2025</t>
  </si>
  <si>
    <t>2.24.- EPA: TASAS DE PARO POR SEXO Y EDAD. Serie 2008-2025</t>
  </si>
  <si>
    <t>2.29.- EPA. BRECHA DE GENERO: PARO Y TASAS PARO. Serie 2008-2025</t>
  </si>
  <si>
    <t>RANKING 30 OCUPACIONES MAS DEMANDADAS 2025</t>
  </si>
  <si>
    <t>4.1.- CONTRATOS REGISTRADOS POR SEXO. TIPO DE JORNADA. Serie 2009-2025</t>
  </si>
  <si>
    <t>4.2.- CONTRATOS REGISTRADOS POR SEXO: TEMPORALIDAD y JORNADA. Serie 2008-2025</t>
  </si>
  <si>
    <t>4.4.- OCUPACIONES MÁS CONTRATADAS: MUJERES C. MADRID. DATOS 2025</t>
  </si>
  <si>
    <t>Ranking 50 ocupaciones más contratadas en 2025</t>
  </si>
  <si>
    <t>4123 - Empleados de logística y transporte de pasajeros y mercancías</t>
  </si>
  <si>
    <t>2122 - Enfermeros especializados (excepto matronos)</t>
  </si>
  <si>
    <t>Notas metodológicas en "Informe anual de las mujeres trabajadoras en la Comunidad de Madrid 2025"</t>
  </si>
  <si>
    <t>Castilla - La Mancha</t>
  </si>
  <si>
    <t>España</t>
  </si>
  <si>
    <t>Subdirección General de Estrategia y Evaluación de las Políticas de Empleo</t>
  </si>
  <si>
    <t>EPA: DIFERENCIAS POBLACIÓN &gt;16 años por SEXO</t>
  </si>
  <si>
    <t>3.1.- EVOLUCIÓN DE LOS DEMANDANTES: PARADOS Y NO PARADOS. Serie 2009-2025</t>
  </si>
  <si>
    <t>3.2.- OCUPACIONES MÁS DEMANDADAS. MUJERES EN C. MADRID. DATOS 2025</t>
  </si>
  <si>
    <t>4.3.- CONTRATOS REGISTRADOS POR SEXO: TIEMPO DURACIÓN CONTRATO. Serie 2009-2025</t>
  </si>
  <si>
    <t>2.16.- EPA: OCUPACIÓN Y TASA EMPLEO POR N. ESTUDIOS Y SEXO. Madrid y España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</si>
</sst>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\ _€_-;\-* #,##0.00\ _€_-;_-* &quot;-&quot;??\ _€_-;_-@_-"/>
    <numFmt numFmtId="165" formatCode="#,##0.0"/>
    <numFmt numFmtId="166" formatCode="0.0"/>
    <numFmt numFmtId="167" formatCode="0.0%"/>
    <numFmt numFmtId="168" formatCode="_-* #,##0\ _€_-;\-* #,##0\ _€_-;_-* &quot;-&quot;??\ _€_-;_-@_-"/>
    <numFmt numFmtId="169" formatCode="_-* #,##0.0\ _€_-;\-* #,##0.0\ _€_-;_-* &quot;-&quot;??\ _€_-;_-@_-"/>
    <numFmt numFmtId="170" formatCode="_-* #,##0.0000000\ _€_-;\-* #,##0.0000000\ _€_-;_-* &quot;-&quot;??\ _€_-;_-@_-"/>
  </numFmts>
  <fonts count="113">
    <font>
      <sz val="11"/>
      <color theme="1"/>
      <name val="Calibri"/>
      <family val="2"/>
      <scheme val="minor"/>
    </font>
    <font>
      <b/>
      <sz val="8"/>
      <color indexed="56"/>
      <name val="Univers"/>
      <family val="2"/>
    </font>
    <font>
      <b/>
      <sz val="12"/>
      <color indexed="56"/>
      <name val="Univers"/>
      <family val="2"/>
    </font>
    <font>
      <b/>
      <sz val="10"/>
      <color indexed="56"/>
      <name val="Univers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8"/>
      <color indexed="56"/>
      <name val="Univers"/>
      <family val="2"/>
    </font>
    <font>
      <sz val="10"/>
      <color indexed="56"/>
      <name val="Arial"/>
      <family val="2"/>
    </font>
    <font>
      <b/>
      <sz val="12"/>
      <color rgb="FFC00000"/>
      <name val="Univers"/>
      <family val="2"/>
    </font>
    <font>
      <b/>
      <sz val="8"/>
      <color indexed="9"/>
      <name val="Arial"/>
      <family val="2"/>
    </font>
    <font>
      <sz val="8"/>
      <color indexed="63"/>
      <name val="Arial"/>
      <family val="2"/>
    </font>
    <font>
      <b/>
      <sz val="8"/>
      <color indexed="63"/>
      <name val="Arial"/>
      <family val="2"/>
    </font>
    <font>
      <sz val="8"/>
      <color indexed="9"/>
      <name val="Arial"/>
      <family val="2"/>
    </font>
    <font>
      <sz val="8"/>
      <color indexed="8"/>
      <name val="Arial"/>
      <family val="2"/>
    </font>
    <font>
      <b/>
      <sz val="9"/>
      <color indexed="9"/>
      <name val="Arial"/>
      <family val="2"/>
    </font>
    <font>
      <b/>
      <sz val="8"/>
      <color indexed="8"/>
      <name val="Arial"/>
      <family val="2"/>
    </font>
    <font>
      <sz val="10"/>
      <name val="Univers"/>
      <family val="2"/>
    </font>
    <font>
      <i/>
      <sz val="10"/>
      <color indexed="56"/>
      <name val="Arial"/>
      <family val="2"/>
    </font>
    <font>
      <sz val="8"/>
      <color indexed="8"/>
      <name val="Univers"/>
      <family val="2"/>
    </font>
    <font>
      <sz val="7"/>
      <color indexed="8"/>
      <name val="Arial"/>
      <family val="2"/>
    </font>
    <font>
      <sz val="8"/>
      <color indexed="56"/>
      <name val="Arial"/>
      <family val="2"/>
    </font>
    <font>
      <sz val="8"/>
      <color theme="1"/>
      <name val="Arial"/>
      <family val="2"/>
    </font>
    <font>
      <sz val="8"/>
      <color theme="1"/>
      <name val="Univers"/>
      <family val="2"/>
    </font>
    <font>
      <i/>
      <sz val="10"/>
      <color theme="1"/>
      <name val="Univers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7"/>
      <color indexed="9"/>
      <name val="Arial"/>
      <family val="2"/>
    </font>
    <font>
      <sz val="6"/>
      <color theme="1"/>
      <name val="Univers"/>
      <family val="2"/>
    </font>
    <font>
      <b/>
      <sz val="7"/>
      <color indexed="56"/>
      <name val="Univers"/>
      <family val="2"/>
    </font>
    <font>
      <sz val="8"/>
      <name val="Univers"/>
      <family val="2"/>
    </font>
    <font>
      <sz val="6"/>
      <name val="Univers"/>
      <family val="2"/>
    </font>
    <font>
      <b/>
      <sz val="10"/>
      <color indexed="16"/>
      <name val="Arial"/>
      <family val="2"/>
    </font>
    <font>
      <b/>
      <sz val="8"/>
      <color indexed="56"/>
      <name val="Arial"/>
      <family val="2"/>
    </font>
    <font>
      <b/>
      <sz val="8"/>
      <color theme="0"/>
      <name val="Arial"/>
      <family val="2"/>
    </font>
    <font>
      <sz val="8"/>
      <color rgb="FF595959"/>
      <name val="HelveticaNeueLT Std Cn"/>
      <family val="2"/>
    </font>
    <font>
      <b/>
      <sz val="8"/>
      <name val="Arial"/>
      <family val="2"/>
    </font>
    <font>
      <sz val="10"/>
      <color indexed="56"/>
      <name val="Univers"/>
      <family val="2"/>
    </font>
    <font>
      <b/>
      <sz val="10"/>
      <color indexed="62"/>
      <name val="Univers"/>
      <family val="2"/>
    </font>
    <font>
      <b/>
      <i/>
      <sz val="10"/>
      <color indexed="56"/>
      <name val="Univers"/>
      <family val="2"/>
    </font>
    <font>
      <b/>
      <i/>
      <sz val="8"/>
      <color indexed="56"/>
      <name val="Univers"/>
      <family val="2"/>
    </font>
    <font>
      <i/>
      <sz val="8"/>
      <name val="Arial"/>
      <family val="2"/>
    </font>
    <font>
      <b/>
      <sz val="11"/>
      <color indexed="56"/>
      <name val="Univers"/>
      <family val="2"/>
    </font>
    <font>
      <b/>
      <i/>
      <sz val="9"/>
      <color indexed="56"/>
      <name val="Univers"/>
      <family val="2"/>
    </font>
    <font>
      <sz val="11"/>
      <color indexed="8"/>
      <name val="Calibri"/>
      <family val="2"/>
      <scheme val="minor"/>
    </font>
    <font>
      <sz val="12"/>
      <color indexed="56"/>
      <name val="Univers"/>
      <family val="2"/>
    </font>
    <font>
      <sz val="10"/>
      <name val="Arial"/>
      <family val="2"/>
    </font>
    <font>
      <b/>
      <sz val="8"/>
      <color rgb="FF5A5A5A"/>
      <name val="HelveticaNeueLT Std Cn"/>
      <family val="2"/>
    </font>
    <font>
      <b/>
      <sz val="11"/>
      <color theme="0" tint="-0.499984740745262"/>
      <name val="Arial"/>
      <family val="2"/>
    </font>
    <font>
      <u/>
      <sz val="11"/>
      <color theme="10"/>
      <name val="Calibri"/>
      <family val="2"/>
      <scheme val="minor"/>
    </font>
    <font>
      <b/>
      <sz val="12"/>
      <color theme="7" tint="-0.249977111117893"/>
      <name val="Arial"/>
      <family val="2"/>
    </font>
    <font>
      <sz val="11"/>
      <color theme="1"/>
      <name val="Arial"/>
      <family val="2"/>
    </font>
    <font>
      <b/>
      <sz val="12"/>
      <color theme="0" tint="-0.499984740745262"/>
      <name val="Arial"/>
      <family val="2"/>
    </font>
    <font>
      <sz val="11"/>
      <color theme="1" tint="0.34998626667073579"/>
      <name val="Arial"/>
      <family val="2"/>
    </font>
    <font>
      <b/>
      <sz val="14"/>
      <color theme="0" tint="-0.499984740745262"/>
      <name val="Arial"/>
      <family val="2"/>
    </font>
    <font>
      <u/>
      <sz val="11"/>
      <color rgb="FFAA55AA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8"/>
      <color indexed="16"/>
      <name val="Arial"/>
      <family val="2"/>
    </font>
    <font>
      <b/>
      <sz val="11"/>
      <color theme="1" tint="0.499984740745262"/>
      <name val="Arial"/>
      <family val="2"/>
    </font>
    <font>
      <b/>
      <sz val="10"/>
      <color theme="7" tint="-0.249977111117893"/>
      <name val="Arial"/>
      <family val="2"/>
    </font>
    <font>
      <u/>
      <sz val="10"/>
      <color theme="10"/>
      <name val="Calibri"/>
      <family val="2"/>
      <scheme val="minor"/>
    </font>
    <font>
      <b/>
      <sz val="11"/>
      <color rgb="FFC00000"/>
      <name val="Univers"/>
      <family val="2"/>
    </font>
    <font>
      <sz val="11"/>
      <color indexed="56"/>
      <name val="Arial"/>
      <family val="2"/>
    </font>
    <font>
      <b/>
      <sz val="10"/>
      <color rgb="FFC00000"/>
      <name val="Univers"/>
      <family val="2"/>
    </font>
    <font>
      <b/>
      <sz val="11"/>
      <color theme="7" tint="-0.249977111117893"/>
      <name val="Arial"/>
      <family val="2"/>
    </font>
    <font>
      <b/>
      <sz val="10.5"/>
      <color theme="7" tint="-0.249977111117893"/>
      <name val="Arial"/>
      <family val="2"/>
    </font>
    <font>
      <sz val="12"/>
      <name val="Arial"/>
      <family val="2"/>
    </font>
    <font>
      <b/>
      <sz val="10"/>
      <color theme="0"/>
      <name val="HelveticaNeueLT Std Cn"/>
      <family val="2"/>
    </font>
    <font>
      <sz val="8"/>
      <color rgb="FF5A5A5A"/>
      <name val="HelveticaNeueLT Std Cn"/>
      <family val="2"/>
    </font>
    <font>
      <sz val="8"/>
      <name val="HelveticaNeueLT Std Cn"/>
      <family val="2"/>
    </font>
    <font>
      <b/>
      <sz val="9"/>
      <color theme="0"/>
      <name val="HelveticaNeueLT Std Cn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sz val="8"/>
      <color theme="1" tint="0.249977111117893"/>
      <name val="Arial"/>
      <family val="2"/>
    </font>
    <font>
      <sz val="11"/>
      <color theme="0"/>
      <name val="Calibri"/>
      <family val="2"/>
      <scheme val="minor"/>
    </font>
    <font>
      <b/>
      <sz val="11"/>
      <color theme="0"/>
      <name val="Arial"/>
      <family val="2"/>
    </font>
    <font>
      <sz val="9"/>
      <color theme="1" tint="0.499984740745262"/>
      <name val="Arial"/>
      <family val="2"/>
    </font>
    <font>
      <sz val="9"/>
      <color theme="0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0"/>
      <color theme="0"/>
      <name val="Arial"/>
      <family val="2"/>
    </font>
    <font>
      <sz val="9"/>
      <color indexed="8"/>
      <name val="Arial"/>
      <family val="2"/>
    </font>
    <font>
      <b/>
      <sz val="7"/>
      <color theme="1" tint="0.499984740745262"/>
      <name val="Arial"/>
      <family val="2"/>
    </font>
    <font>
      <b/>
      <sz val="7"/>
      <color theme="1" tint="0.499984740745262"/>
      <name val="Cambria"/>
      <family val="1"/>
      <scheme val="major"/>
    </font>
    <font>
      <b/>
      <sz val="12"/>
      <color theme="7" tint="-0.249977111117893"/>
      <name val="Univers"/>
      <family val="2"/>
    </font>
    <font>
      <sz val="8"/>
      <color theme="7"/>
      <name val="Arial"/>
      <family val="2"/>
    </font>
    <font>
      <b/>
      <sz val="12"/>
      <color theme="7" tint="-0.499984740745262"/>
      <name val="Arial"/>
      <family val="2"/>
    </font>
    <font>
      <b/>
      <sz val="12"/>
      <color theme="7" tint="-0.499984740745262"/>
      <name val="Univers"/>
      <family val="2"/>
    </font>
    <font>
      <sz val="11"/>
      <color theme="7"/>
      <name val="Calibri"/>
      <family val="2"/>
      <scheme val="minor"/>
    </font>
    <font>
      <b/>
      <sz val="12"/>
      <color theme="0"/>
      <name val="Arial"/>
      <family val="2"/>
    </font>
    <font>
      <b/>
      <sz val="9"/>
      <color theme="1" tint="0.499984740745262"/>
      <name val="Arial"/>
      <family val="2"/>
    </font>
    <font>
      <u/>
      <sz val="11"/>
      <color rgb="FF9B2B88"/>
      <name val="Calibri"/>
      <family val="2"/>
      <scheme val="minor"/>
    </font>
    <font>
      <u/>
      <sz val="12"/>
      <color rgb="FF9B2B88"/>
      <name val="Calibri"/>
      <family val="2"/>
      <scheme val="minor"/>
    </font>
    <font>
      <u/>
      <sz val="10"/>
      <color rgb="FF9B2B88"/>
      <name val="Calibri"/>
      <family val="2"/>
      <scheme val="minor"/>
    </font>
    <font>
      <sz val="10"/>
      <name val="Arial"/>
      <family val="2"/>
    </font>
    <font>
      <b/>
      <i/>
      <sz val="8"/>
      <color indexed="9"/>
      <name val="Arial"/>
      <family val="2"/>
    </font>
    <font>
      <b/>
      <sz val="8"/>
      <color indexed="9"/>
      <name val="Univers"/>
      <family val="2"/>
    </font>
    <font>
      <b/>
      <sz val="12"/>
      <color indexed="16"/>
      <name val="Univers"/>
      <family val="2"/>
    </font>
    <font>
      <u/>
      <sz val="10"/>
      <color theme="10"/>
      <name val="Arial"/>
      <family val="2"/>
    </font>
    <font>
      <sz val="8"/>
      <color theme="7"/>
      <name val="HelveticaNeueLT Std Cn"/>
      <family val="2"/>
    </font>
    <font>
      <u/>
      <sz val="11"/>
      <color rgb="FF9B2B88"/>
      <name val="Arial"/>
      <family val="2"/>
    </font>
    <font>
      <u/>
      <sz val="10"/>
      <color rgb="FF9B2B88"/>
      <name val="Arial"/>
      <family val="2"/>
    </font>
    <font>
      <sz val="10"/>
      <color indexed="56"/>
      <name val="CG Omega"/>
      <family val="2"/>
    </font>
    <font>
      <sz val="10"/>
      <color indexed="9"/>
      <name val="Arial"/>
      <family val="2"/>
    </font>
    <font>
      <sz val="8"/>
      <color theme="7" tint="-0.249977111117893"/>
      <name val="Arial"/>
      <family val="2"/>
    </font>
    <font>
      <sz val="11"/>
      <color rgb="FFC00000"/>
      <name val="Calibri"/>
      <family val="2"/>
      <scheme val="minor"/>
    </font>
    <font>
      <sz val="7.5"/>
      <color theme="7" tint="-0.249977111117893"/>
      <name val="Arial"/>
      <family val="2"/>
    </font>
    <font>
      <b/>
      <sz val="9"/>
      <name val="Arial"/>
      <family val="2"/>
    </font>
    <font>
      <b/>
      <sz val="11"/>
      <color theme="1"/>
      <name val="Calibri"/>
      <family val="2"/>
      <scheme val="minor"/>
    </font>
    <font>
      <sz val="11"/>
      <color theme="5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indexed="56"/>
      <name val="Arial"/>
      <family val="2"/>
    </font>
    <font>
      <sz val="7"/>
      <color theme="1" tint="0.499984740745262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3"/>
        <bgColor indexed="8"/>
      </patternFill>
    </fill>
    <fill>
      <patternFill patternType="solid">
        <fgColor indexed="23"/>
        <bgColor indexed="64"/>
      </patternFill>
    </fill>
    <fill>
      <patternFill patternType="gray0625">
        <fgColor indexed="9"/>
        <bgColor indexed="9"/>
      </patternFill>
    </fill>
    <fill>
      <patternFill patternType="solid">
        <fgColor indexed="9"/>
        <bgColor indexed="22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rgb="FFDEDEDE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7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9D9E3"/>
        <bgColor indexed="64"/>
      </patternFill>
    </fill>
    <fill>
      <patternFill patternType="solid">
        <fgColor rgb="FFF3F4F7"/>
      </patternFill>
    </fill>
    <fill>
      <patternFill patternType="solid">
        <fgColor theme="7"/>
        <bgColor indexed="64"/>
      </patternFill>
    </fill>
  </fills>
  <borders count="191">
    <border>
      <left/>
      <right/>
      <top/>
      <bottom/>
      <diagonal/>
    </border>
    <border>
      <left/>
      <right/>
      <top/>
      <bottom style="thick">
        <color indexed="22"/>
      </bottom>
      <diagonal/>
    </border>
    <border>
      <left/>
      <right/>
      <top/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ck">
        <color indexed="22"/>
      </left>
      <right/>
      <top style="thin">
        <color indexed="9"/>
      </top>
      <bottom style="thin">
        <color indexed="9"/>
      </bottom>
      <diagonal/>
    </border>
    <border>
      <left style="thick">
        <color indexed="22"/>
      </left>
      <right/>
      <top style="thin">
        <color indexed="9"/>
      </top>
      <bottom/>
      <diagonal/>
    </border>
    <border>
      <left style="thick">
        <color indexed="22"/>
      </left>
      <right/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ck">
        <color indexed="22"/>
      </left>
      <right/>
      <top style="thin">
        <color indexed="9"/>
      </top>
      <bottom style="thick">
        <color indexed="2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ck">
        <color indexed="22"/>
      </bottom>
      <diagonal/>
    </border>
    <border>
      <left/>
      <right/>
      <top style="thick">
        <color indexed="22"/>
      </top>
      <bottom style="thin">
        <color indexed="9"/>
      </bottom>
      <diagonal/>
    </border>
    <border>
      <left style="thick">
        <color indexed="22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ck">
        <color indexed="22"/>
      </right>
      <top style="thin">
        <color indexed="9"/>
      </top>
      <bottom style="thin">
        <color indexed="9"/>
      </bottom>
      <diagonal/>
    </border>
    <border>
      <left style="thick">
        <color indexed="22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ck">
        <color indexed="22"/>
      </right>
      <top style="thin">
        <color indexed="9"/>
      </top>
      <bottom/>
      <diagonal/>
    </border>
    <border>
      <left style="thick">
        <color indexed="22"/>
      </left>
      <right style="thin">
        <color indexed="9"/>
      </right>
      <top/>
      <bottom/>
      <diagonal/>
    </border>
    <border>
      <left style="thin">
        <color indexed="9"/>
      </left>
      <right style="thick">
        <color indexed="22"/>
      </right>
      <top/>
      <bottom/>
      <diagonal/>
    </border>
    <border>
      <left/>
      <right style="thick">
        <color indexed="22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ck">
        <color indexed="22"/>
      </right>
      <top/>
      <bottom style="thin">
        <color indexed="9"/>
      </bottom>
      <diagonal/>
    </border>
    <border>
      <left/>
      <right style="thick">
        <color indexed="22"/>
      </right>
      <top/>
      <bottom style="thin">
        <color indexed="9"/>
      </bottom>
      <diagonal/>
    </border>
    <border>
      <left/>
      <right style="thick">
        <color indexed="22"/>
      </right>
      <top style="thin">
        <color indexed="9"/>
      </top>
      <bottom style="thin">
        <color indexed="9"/>
      </bottom>
      <diagonal/>
    </border>
    <border>
      <left/>
      <right/>
      <top style="hair">
        <color indexed="9"/>
      </top>
      <bottom style="hair">
        <color indexed="9"/>
      </bottom>
      <diagonal/>
    </border>
    <border>
      <left style="thick">
        <color indexed="22"/>
      </left>
      <right style="thin">
        <color indexed="9"/>
      </right>
      <top style="thin">
        <color indexed="9"/>
      </top>
      <bottom style="thick">
        <color indexed="22"/>
      </bottom>
      <diagonal/>
    </border>
    <border>
      <left style="thin">
        <color indexed="9"/>
      </left>
      <right style="thick">
        <color indexed="22"/>
      </right>
      <top style="thin">
        <color indexed="9"/>
      </top>
      <bottom style="thick">
        <color indexed="22"/>
      </bottom>
      <diagonal/>
    </border>
    <border>
      <left style="thick">
        <color indexed="22"/>
      </left>
      <right style="thin">
        <color indexed="9"/>
      </right>
      <top/>
      <bottom style="thick">
        <color indexed="22"/>
      </bottom>
      <diagonal/>
    </border>
    <border>
      <left style="thin">
        <color indexed="9"/>
      </left>
      <right/>
      <top style="thin">
        <color indexed="9"/>
      </top>
      <bottom style="thick">
        <color indexed="22"/>
      </bottom>
      <diagonal/>
    </border>
    <border>
      <left/>
      <right style="thin">
        <color indexed="9"/>
      </right>
      <top/>
      <bottom style="thick">
        <color indexed="22"/>
      </bottom>
      <diagonal/>
    </border>
    <border>
      <left/>
      <right style="thick">
        <color indexed="22"/>
      </right>
      <top style="thin">
        <color indexed="9"/>
      </top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ck">
        <color indexed="22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ck">
        <color indexed="22"/>
      </left>
      <right style="thin">
        <color indexed="9"/>
      </right>
      <top style="thin">
        <color indexed="9"/>
      </top>
      <bottom style="hair">
        <color indexed="9"/>
      </bottom>
      <diagonal/>
    </border>
    <border>
      <left/>
      <right style="thin">
        <color indexed="9"/>
      </right>
      <top style="thin">
        <color indexed="9"/>
      </top>
      <bottom style="hair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hair">
        <color indexed="9"/>
      </bottom>
      <diagonal/>
    </border>
    <border>
      <left style="thin">
        <color indexed="9"/>
      </left>
      <right/>
      <top style="thin">
        <color indexed="9"/>
      </top>
      <bottom style="hair">
        <color indexed="9"/>
      </bottom>
      <diagonal/>
    </border>
    <border>
      <left style="thin">
        <color indexed="9"/>
      </left>
      <right style="thick">
        <color indexed="22"/>
      </right>
      <top style="thin">
        <color indexed="9"/>
      </top>
      <bottom style="hair">
        <color indexed="9"/>
      </bottom>
      <diagonal/>
    </border>
    <border>
      <left style="thick">
        <color indexed="22"/>
      </left>
      <right style="thin">
        <color indexed="9"/>
      </right>
      <top/>
      <bottom style="thin">
        <color indexed="22"/>
      </bottom>
      <diagonal/>
    </border>
    <border>
      <left/>
      <right style="thin">
        <color indexed="9"/>
      </right>
      <top/>
      <bottom style="thin">
        <color indexed="22"/>
      </bottom>
      <diagonal/>
    </border>
    <border>
      <left style="thin">
        <color indexed="9"/>
      </left>
      <right style="thin">
        <color indexed="9"/>
      </right>
      <top/>
      <bottom style="thin">
        <color indexed="22"/>
      </bottom>
      <diagonal/>
    </border>
    <border>
      <left style="thin">
        <color indexed="9"/>
      </left>
      <right/>
      <top/>
      <bottom style="thin">
        <color indexed="2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22"/>
      </bottom>
      <diagonal/>
    </border>
    <border>
      <left style="thin">
        <color indexed="9"/>
      </left>
      <right style="thick">
        <color indexed="22"/>
      </right>
      <top style="thin">
        <color indexed="9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 style="thin">
        <color indexed="9"/>
      </left>
      <right style="thin">
        <color indexed="9"/>
      </right>
      <top/>
      <bottom style="thick">
        <color indexed="22"/>
      </bottom>
      <diagonal/>
    </border>
    <border>
      <left style="thin">
        <color indexed="9"/>
      </left>
      <right/>
      <top/>
      <bottom style="thick">
        <color indexed="22"/>
      </bottom>
      <diagonal/>
    </border>
    <border>
      <left/>
      <right/>
      <top style="thick">
        <color indexed="22"/>
      </top>
      <bottom/>
      <diagonal/>
    </border>
    <border>
      <left style="thick">
        <color indexed="22"/>
      </left>
      <right style="medium">
        <color indexed="9"/>
      </right>
      <top/>
      <bottom/>
      <diagonal/>
    </border>
    <border>
      <left style="thick">
        <color indexed="22"/>
      </left>
      <right/>
      <top/>
      <bottom style="thin">
        <color indexed="22"/>
      </bottom>
      <diagonal/>
    </border>
    <border>
      <left style="thin">
        <color indexed="9"/>
      </left>
      <right style="thick">
        <color indexed="22"/>
      </right>
      <top/>
      <bottom style="thin">
        <color indexed="22"/>
      </bottom>
      <diagonal/>
    </border>
    <border>
      <left style="thin">
        <color indexed="9"/>
      </left>
      <right style="thick">
        <color indexed="22"/>
      </right>
      <top/>
      <bottom style="thick">
        <color indexed="22"/>
      </bottom>
      <diagonal/>
    </border>
    <border>
      <left style="thick">
        <color indexed="22"/>
      </left>
      <right style="medium">
        <color indexed="9"/>
      </right>
      <top style="thin">
        <color indexed="56"/>
      </top>
      <bottom/>
      <diagonal/>
    </border>
    <border>
      <left/>
      <right style="thin">
        <color indexed="9"/>
      </right>
      <top style="thin">
        <color indexed="9"/>
      </top>
      <bottom style="thin">
        <color indexed="22"/>
      </bottom>
      <diagonal/>
    </border>
    <border>
      <left style="thin">
        <color indexed="9"/>
      </left>
      <right/>
      <top style="thin">
        <color indexed="9"/>
      </top>
      <bottom style="thin">
        <color indexed="22"/>
      </bottom>
      <diagonal/>
    </border>
    <border>
      <left/>
      <right style="thin">
        <color indexed="9"/>
      </right>
      <top style="thin">
        <color indexed="9"/>
      </top>
      <bottom style="thick">
        <color indexed="22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ck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ck">
        <color rgb="FFFFFFFF"/>
      </right>
      <top style="thin">
        <color rgb="FFFFFFFF"/>
      </top>
      <bottom style="thin">
        <color rgb="FFFFFFFF"/>
      </bottom>
      <diagonal/>
    </border>
    <border>
      <left style="thick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ck">
        <color indexed="22"/>
      </left>
      <right/>
      <top/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/>
      <right style="thick">
        <color indexed="22"/>
      </right>
      <top/>
      <bottom style="thin">
        <color indexed="23"/>
      </bottom>
      <diagonal/>
    </border>
    <border>
      <left/>
      <right/>
      <top/>
      <bottom style="thin">
        <color indexed="56"/>
      </bottom>
      <diagonal/>
    </border>
    <border>
      <left/>
      <right/>
      <top style="thin">
        <color indexed="56"/>
      </top>
      <bottom/>
      <diagonal/>
    </border>
    <border>
      <left style="thick">
        <color indexed="22"/>
      </left>
      <right/>
      <top/>
      <bottom style="thick">
        <color indexed="22"/>
      </bottom>
      <diagonal/>
    </border>
    <border>
      <left/>
      <right/>
      <top style="thin">
        <color indexed="56"/>
      </top>
      <bottom style="thin">
        <color indexed="56"/>
      </bottom>
      <diagonal/>
    </border>
    <border>
      <left style="thick">
        <color indexed="22"/>
      </left>
      <right/>
      <top/>
      <bottom style="thin">
        <color indexed="9"/>
      </bottom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/>
      <top/>
      <bottom/>
      <diagonal/>
    </border>
    <border>
      <left/>
      <right/>
      <top style="thin">
        <color indexed="23"/>
      </top>
      <bottom/>
      <diagonal/>
    </border>
    <border>
      <left/>
      <right/>
      <top style="thin">
        <color indexed="9"/>
      </top>
      <bottom style="thick">
        <color indexed="22"/>
      </bottom>
      <diagonal/>
    </border>
    <border>
      <left style="thick">
        <color indexed="22"/>
      </left>
      <right/>
      <top style="thin">
        <color indexed="23"/>
      </top>
      <bottom/>
      <diagonal/>
    </border>
    <border>
      <left/>
      <right style="thick">
        <color indexed="22"/>
      </right>
      <top style="thin">
        <color indexed="23"/>
      </top>
      <bottom/>
      <diagonal/>
    </border>
    <border>
      <left/>
      <right style="thin">
        <color indexed="9"/>
      </right>
      <top style="thin">
        <color indexed="22"/>
      </top>
      <bottom style="thick">
        <color indexed="9"/>
      </bottom>
      <diagonal/>
    </border>
    <border>
      <left/>
      <right style="thin">
        <color indexed="9"/>
      </right>
      <top style="thick">
        <color indexed="9"/>
      </top>
      <bottom style="thick">
        <color indexed="9"/>
      </bottom>
      <diagonal/>
    </border>
    <border>
      <left style="thick">
        <color indexed="22"/>
      </left>
      <right style="thick">
        <color indexed="9"/>
      </right>
      <top style="thin">
        <color indexed="9"/>
      </top>
      <bottom style="thin">
        <color indexed="9"/>
      </bottom>
      <diagonal/>
    </border>
    <border>
      <left style="thick">
        <color indexed="22"/>
      </left>
      <right style="thick">
        <color indexed="9"/>
      </right>
      <top style="thin">
        <color indexed="9"/>
      </top>
      <bottom/>
      <diagonal/>
    </border>
    <border>
      <left style="thick">
        <color indexed="22"/>
      </left>
      <right style="thick">
        <color indexed="9"/>
      </right>
      <top/>
      <bottom style="thin">
        <color indexed="9"/>
      </bottom>
      <diagonal/>
    </border>
    <border>
      <left/>
      <right/>
      <top style="hair">
        <color indexed="22"/>
      </top>
      <bottom/>
      <diagonal/>
    </border>
    <border>
      <left style="thick">
        <color indexed="22"/>
      </left>
      <right style="thin">
        <color indexed="9"/>
      </right>
      <top/>
      <bottom style="thin">
        <color indexed="23"/>
      </bottom>
      <diagonal/>
    </border>
    <border>
      <left style="thin">
        <color indexed="9"/>
      </left>
      <right style="thin">
        <color indexed="9"/>
      </right>
      <top/>
      <bottom style="thin">
        <color indexed="23"/>
      </bottom>
      <diagonal/>
    </border>
    <border>
      <left style="thin">
        <color indexed="9"/>
      </left>
      <right style="thick">
        <color indexed="22"/>
      </right>
      <top/>
      <bottom style="thin">
        <color indexed="23"/>
      </bottom>
      <diagonal/>
    </border>
    <border>
      <left style="thick">
        <color indexed="22"/>
      </left>
      <right/>
      <top style="thick">
        <color indexed="9"/>
      </top>
      <bottom style="thick">
        <color indexed="9"/>
      </bottom>
      <diagonal/>
    </border>
    <border>
      <left/>
      <right/>
      <top style="thick">
        <color indexed="9"/>
      </top>
      <bottom style="thick">
        <color indexed="9"/>
      </bottom>
      <diagonal/>
    </border>
    <border>
      <left/>
      <right style="thick">
        <color indexed="22"/>
      </right>
      <top style="thick">
        <color indexed="9"/>
      </top>
      <bottom style="thick">
        <color indexed="9"/>
      </bottom>
      <diagonal/>
    </border>
    <border>
      <left/>
      <right/>
      <top style="medium">
        <color theme="0" tint="-0.499984740745262"/>
      </top>
      <bottom/>
      <diagonal/>
    </border>
    <border>
      <left style="thin">
        <color rgb="FFFFFFFF"/>
      </left>
      <right style="thick">
        <color rgb="FFFFFFFF"/>
      </right>
      <top style="thin">
        <color rgb="FFFFFFFF"/>
      </top>
      <bottom/>
      <diagonal/>
    </border>
    <border>
      <left style="medium">
        <color indexed="9"/>
      </left>
      <right style="thin">
        <color indexed="9"/>
      </right>
      <top/>
      <bottom/>
      <diagonal/>
    </border>
    <border>
      <left style="thick">
        <color indexed="22"/>
      </left>
      <right style="medium">
        <color indexed="9"/>
      </right>
      <top/>
      <bottom style="thin">
        <color indexed="56"/>
      </bottom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/>
      <top/>
      <bottom style="thin">
        <color indexed="9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/>
      <bottom style="thin">
        <color indexed="9"/>
      </bottom>
      <diagonal/>
    </border>
    <border>
      <left style="thick">
        <color theme="0"/>
      </left>
      <right style="thick">
        <color theme="0"/>
      </right>
      <top style="thin">
        <color indexed="9"/>
      </top>
      <bottom style="thin">
        <color indexed="9"/>
      </bottom>
      <diagonal/>
    </border>
    <border>
      <left style="thick">
        <color theme="0"/>
      </left>
      <right style="thick">
        <color theme="0"/>
      </right>
      <top style="thin">
        <color indexed="9"/>
      </top>
      <bottom style="hair">
        <color indexed="9"/>
      </bottom>
      <diagonal/>
    </border>
    <border>
      <left style="thick">
        <color theme="0"/>
      </left>
      <right style="thick">
        <color theme="0"/>
      </right>
      <top style="thin">
        <color indexed="9"/>
      </top>
      <bottom/>
      <diagonal/>
    </border>
    <border>
      <left style="thick">
        <color theme="0"/>
      </left>
      <right style="thick">
        <color theme="0"/>
      </right>
      <top style="thin">
        <color indexed="9"/>
      </top>
      <bottom style="thin">
        <color indexed="22"/>
      </bottom>
      <diagonal/>
    </border>
    <border>
      <left style="thick">
        <color theme="0"/>
      </left>
      <right style="thick">
        <color theme="0"/>
      </right>
      <top/>
      <bottom style="thin">
        <color indexed="22"/>
      </bottom>
      <diagonal/>
    </border>
    <border>
      <left style="thick">
        <color theme="0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ck">
        <color theme="0"/>
      </left>
      <right style="thin">
        <color indexed="9"/>
      </right>
      <top style="thin">
        <color indexed="9"/>
      </top>
      <bottom style="hair">
        <color indexed="9"/>
      </bottom>
      <diagonal/>
    </border>
    <border>
      <left style="thick">
        <color theme="0"/>
      </left>
      <right style="thin">
        <color indexed="9"/>
      </right>
      <top/>
      <bottom/>
      <diagonal/>
    </border>
    <border>
      <left style="thick">
        <color theme="0"/>
      </left>
      <right style="thin">
        <color indexed="9"/>
      </right>
      <top/>
      <bottom style="thin">
        <color indexed="9"/>
      </bottom>
      <diagonal/>
    </border>
    <border>
      <left style="thick">
        <color theme="0"/>
      </left>
      <right style="thin">
        <color indexed="9"/>
      </right>
      <top style="thin">
        <color indexed="9"/>
      </top>
      <bottom/>
      <diagonal/>
    </border>
    <border>
      <left style="thick">
        <color theme="0"/>
      </left>
      <right style="thin">
        <color indexed="9"/>
      </right>
      <top style="thin">
        <color indexed="9"/>
      </top>
      <bottom style="thin">
        <color indexed="22"/>
      </bottom>
      <diagonal/>
    </border>
    <border>
      <left style="thick">
        <color theme="0"/>
      </left>
      <right style="thin">
        <color indexed="9"/>
      </right>
      <top/>
      <bottom style="thin">
        <color indexed="22"/>
      </bottom>
      <diagonal/>
    </border>
    <border>
      <left/>
      <right style="thin">
        <color indexed="9"/>
      </right>
      <top/>
      <bottom style="thin">
        <color rgb="FFFFFFFF"/>
      </bottom>
      <diagonal/>
    </border>
    <border>
      <left style="thin">
        <color theme="7" tint="-0.249977111117893"/>
      </left>
      <right style="thin">
        <color rgb="FFFFFFFF"/>
      </right>
      <top/>
      <bottom style="thin">
        <color theme="7" tint="-0.249977111117893"/>
      </bottom>
      <diagonal/>
    </border>
    <border>
      <left style="thin">
        <color rgb="FFFFFFFF"/>
      </left>
      <right style="thin">
        <color rgb="FFFFFFFF"/>
      </right>
      <top/>
      <bottom style="thin">
        <color theme="7" tint="-0.249977111117893"/>
      </bottom>
      <diagonal/>
    </border>
    <border>
      <left style="thin">
        <color rgb="FFFFFFFF"/>
      </left>
      <right style="thick">
        <color rgb="FFFFFFFF"/>
      </right>
      <top/>
      <bottom style="thin">
        <color theme="7" tint="-0.249977111117893"/>
      </bottom>
      <diagonal/>
    </border>
    <border>
      <left style="thick">
        <color rgb="FFFFFFFF"/>
      </left>
      <right style="thin">
        <color rgb="FFFFFFFF"/>
      </right>
      <top/>
      <bottom style="thin">
        <color theme="7" tint="-0.249977111117893"/>
      </bottom>
      <diagonal/>
    </border>
    <border>
      <left style="thin">
        <color rgb="FFFFFFFF"/>
      </left>
      <right style="thin">
        <color theme="7" tint="-0.249977111117893"/>
      </right>
      <top/>
      <bottom style="thin">
        <color theme="7" tint="-0.249977111117893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34998626667073579"/>
      </left>
      <right style="thin">
        <color theme="0"/>
      </right>
      <top style="thin">
        <color theme="0" tint="-0.34998626667073579"/>
      </top>
      <bottom/>
      <diagonal/>
    </border>
    <border>
      <left style="thin">
        <color theme="0"/>
      </left>
      <right/>
      <top style="thin">
        <color theme="0" tint="-0.34998626667073579"/>
      </top>
      <bottom style="thin">
        <color theme="0"/>
      </bottom>
      <diagonal/>
    </border>
    <border>
      <left/>
      <right/>
      <top style="thin">
        <color theme="0" tint="-0.34998626667073579"/>
      </top>
      <bottom style="thin">
        <color theme="0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/>
      </bottom>
      <diagonal/>
    </border>
    <border>
      <left style="thin">
        <color theme="0" tint="-0.34998626667073579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 tint="-0.34998626667073579"/>
      </right>
      <top style="thin">
        <color theme="0"/>
      </top>
      <bottom/>
      <diagonal/>
    </border>
    <border>
      <left style="thin">
        <color theme="0" tint="-0.34998626667073579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 tint="-0.34998626667073579"/>
      </right>
      <top/>
      <bottom style="thin">
        <color theme="0"/>
      </bottom>
      <diagonal/>
    </border>
    <border>
      <left style="thin">
        <color theme="0" tint="-0.34998626667073579"/>
      </left>
      <right style="thin">
        <color theme="0"/>
      </right>
      <top style="thin">
        <color theme="0"/>
      </top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theme="0"/>
      </left>
      <right style="thick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/>
      <right style="thick">
        <color theme="0"/>
      </right>
      <top/>
      <bottom style="medium">
        <color theme="0"/>
      </bottom>
      <diagonal/>
    </border>
    <border>
      <left/>
      <right style="thick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499984740745262"/>
      </bottom>
      <diagonal/>
    </border>
    <border>
      <left style="thin">
        <color theme="0"/>
      </left>
      <right style="thin">
        <color theme="0"/>
      </right>
      <top style="thin">
        <color theme="0" tint="-0.49998474074526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 tint="-0.499984740745262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1" tint="0.499984740745262"/>
      </bottom>
      <diagonal/>
    </border>
    <border>
      <left style="thin">
        <color theme="0"/>
      </left>
      <right style="thin">
        <color theme="0"/>
      </right>
      <top style="thin">
        <color theme="1" tint="0.49998474074526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1" tint="0.499984740745262"/>
      </bottom>
      <diagonal/>
    </border>
    <border>
      <left style="thin">
        <color indexed="9"/>
      </left>
      <right style="thin">
        <color indexed="9"/>
      </right>
      <top style="thick">
        <color indexed="22"/>
      </top>
      <bottom style="thin">
        <color indexed="9"/>
      </bottom>
      <diagonal/>
    </border>
    <border>
      <left style="thin">
        <color indexed="9"/>
      </left>
      <right style="thick">
        <color indexed="22"/>
      </right>
      <top style="thick">
        <color indexed="22"/>
      </top>
      <bottom style="thin">
        <color indexed="9"/>
      </bottom>
      <diagonal/>
    </border>
    <border>
      <left style="thin">
        <color theme="0" tint="-0.34998626667073579"/>
      </left>
      <right/>
      <top/>
      <bottom/>
      <diagonal/>
    </border>
    <border>
      <left style="thin">
        <color indexed="9"/>
      </left>
      <right style="thick">
        <color indexed="22"/>
      </right>
      <top/>
      <bottom style="thick">
        <color rgb="FFC0C0C0"/>
      </bottom>
      <diagonal/>
    </border>
    <border>
      <left style="thin">
        <color indexed="9"/>
      </left>
      <right style="thin">
        <color indexed="9"/>
      </right>
      <top/>
      <bottom style="thick">
        <color rgb="FFC0C0C0"/>
      </bottom>
      <diagonal/>
    </border>
    <border>
      <left/>
      <right style="thin">
        <color indexed="9"/>
      </right>
      <top/>
      <bottom style="thick">
        <color rgb="FFC0C0C0"/>
      </bottom>
      <diagonal/>
    </border>
    <border>
      <left/>
      <right style="thin">
        <color indexed="9"/>
      </right>
      <top style="thick">
        <color indexed="22"/>
      </top>
      <bottom style="thin">
        <color indexed="9"/>
      </bottom>
      <diagonal/>
    </border>
    <border>
      <left style="thin">
        <color indexed="9"/>
      </left>
      <right/>
      <top style="thick">
        <color indexed="22"/>
      </top>
      <bottom style="thin">
        <color indexed="9"/>
      </bottom>
      <diagonal/>
    </border>
    <border>
      <left/>
      <right style="thin">
        <color indexed="9"/>
      </right>
      <top style="thick">
        <color indexed="22"/>
      </top>
      <bottom/>
      <diagonal/>
    </border>
    <border>
      <left style="thick">
        <color indexed="22"/>
      </left>
      <right style="thin">
        <color indexed="9"/>
      </right>
      <top style="thick">
        <color indexed="22"/>
      </top>
      <bottom/>
      <diagonal/>
    </border>
    <border>
      <left style="thick">
        <color indexed="22"/>
      </left>
      <right/>
      <top style="thick">
        <color indexed="9"/>
      </top>
      <bottom style="thin">
        <color indexed="9"/>
      </bottom>
      <diagonal/>
    </border>
    <border>
      <left/>
      <right/>
      <top style="thick">
        <color indexed="9"/>
      </top>
      <bottom style="thin">
        <color indexed="9"/>
      </bottom>
      <diagonal/>
    </border>
    <border>
      <left/>
      <right style="thick">
        <color indexed="22"/>
      </right>
      <top style="thick">
        <color indexed="9"/>
      </top>
      <bottom style="thin">
        <color indexed="9"/>
      </bottom>
      <diagonal/>
    </border>
    <border>
      <left/>
      <right/>
      <top style="thick">
        <color indexed="22"/>
      </top>
      <bottom style="thick">
        <color indexed="22"/>
      </bottom>
      <diagonal/>
    </border>
    <border>
      <left/>
      <right style="thick">
        <color indexed="22"/>
      </right>
      <top/>
      <bottom style="thick">
        <color indexed="22"/>
      </bottom>
      <diagonal/>
    </border>
    <border>
      <left style="thick">
        <color indexed="22"/>
      </left>
      <right/>
      <top/>
      <bottom style="thick">
        <color indexed="9"/>
      </bottom>
      <diagonal/>
    </border>
    <border>
      <left/>
      <right/>
      <top/>
      <bottom style="thick">
        <color indexed="9"/>
      </bottom>
      <diagonal/>
    </border>
    <border>
      <left/>
      <right style="thin">
        <color indexed="9"/>
      </right>
      <top style="thick">
        <color indexed="9"/>
      </top>
      <bottom style="thick">
        <color indexed="22"/>
      </bottom>
      <diagonal/>
    </border>
    <border>
      <left style="thin">
        <color theme="0"/>
      </left>
      <right/>
      <top style="medium">
        <color theme="0"/>
      </top>
      <bottom style="thick">
        <color theme="0"/>
      </bottom>
      <diagonal/>
    </border>
    <border>
      <left/>
      <right style="thick">
        <color theme="0"/>
      </right>
      <top style="medium">
        <color theme="0"/>
      </top>
      <bottom style="thick">
        <color theme="0"/>
      </bottom>
      <diagonal/>
    </border>
    <border>
      <left/>
      <right/>
      <top style="thin">
        <color rgb="FFFFFFFF"/>
      </top>
      <bottom/>
      <diagonal/>
    </border>
    <border>
      <left style="thick">
        <color indexed="22"/>
      </left>
      <right/>
      <top style="thin">
        <color indexed="56"/>
      </top>
      <bottom style="thin">
        <color indexed="9"/>
      </bottom>
      <diagonal/>
    </border>
    <border>
      <left/>
      <right/>
      <top style="thin">
        <color indexed="56"/>
      </top>
      <bottom style="thin">
        <color indexed="9"/>
      </bottom>
      <diagonal/>
    </border>
    <border>
      <left/>
      <right style="thick">
        <color indexed="22"/>
      </right>
      <top style="thin">
        <color indexed="56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56"/>
      </bottom>
      <diagonal/>
    </border>
  </borders>
  <cellStyleXfs count="39">
    <xf numFmtId="0" fontId="0" fillId="0" borderId="0"/>
    <xf numFmtId="0" fontId="4" fillId="0" borderId="0"/>
    <xf numFmtId="9" fontId="25" fillId="0" borderId="0" applyFont="0" applyFill="0" applyBorder="0" applyAlignment="0" applyProtection="0"/>
    <xf numFmtId="0" fontId="16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4" fillId="0" borderId="0"/>
    <xf numFmtId="0" fontId="46" fillId="0" borderId="0"/>
    <xf numFmtId="0" fontId="49" fillId="0" borderId="0" applyNumberFormat="0" applyFill="0" applyBorder="0" applyAlignment="0" applyProtection="0"/>
    <xf numFmtId="0" fontId="4" fillId="0" borderId="0"/>
    <xf numFmtId="0" fontId="66" fillId="0" borderId="0"/>
    <xf numFmtId="0" fontId="66" fillId="0" borderId="0"/>
    <xf numFmtId="0" fontId="4" fillId="0" borderId="0"/>
    <xf numFmtId="164" fontId="25" fillId="0" borderId="0" applyFont="0" applyFill="0" applyBorder="0" applyAlignment="0" applyProtection="0"/>
    <xf numFmtId="0" fontId="74" fillId="16" borderId="0" applyNumberFormat="0" applyBorder="0" applyAlignment="0" applyProtection="0"/>
    <xf numFmtId="0" fontId="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4" fillId="0" borderId="0"/>
    <xf numFmtId="0" fontId="98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</cellStyleXfs>
  <cellXfs count="1414">
    <xf numFmtId="0" fontId="0" fillId="0" borderId="0" xfId="0"/>
    <xf numFmtId="0" fontId="2" fillId="0" borderId="0" xfId="0" applyFont="1"/>
    <xf numFmtId="0" fontId="7" fillId="0" borderId="0" xfId="0" applyFont="1"/>
    <xf numFmtId="0" fontId="8" fillId="0" borderId="0" xfId="0" applyFont="1"/>
    <xf numFmtId="0" fontId="10" fillId="2" borderId="14" xfId="0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/>
    </xf>
    <xf numFmtId="2" fontId="13" fillId="3" borderId="14" xfId="0" applyNumberFormat="1" applyFont="1" applyFill="1" applyBorder="1" applyAlignment="1">
      <alignment horizontal="center" vertical="center"/>
    </xf>
    <xf numFmtId="2" fontId="13" fillId="3" borderId="21" xfId="0" applyNumberFormat="1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2" fontId="10" fillId="2" borderId="14" xfId="0" applyNumberFormat="1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/>
    </xf>
    <xf numFmtId="2" fontId="10" fillId="2" borderId="21" xfId="0" applyNumberFormat="1" applyFont="1" applyFill="1" applyBorder="1" applyAlignment="1">
      <alignment horizontal="center" vertical="center"/>
    </xf>
    <xf numFmtId="0" fontId="14" fillId="6" borderId="22" xfId="0" applyFont="1" applyFill="1" applyBorder="1" applyAlignment="1">
      <alignment vertical="center"/>
    </xf>
    <xf numFmtId="0" fontId="11" fillId="7" borderId="5" xfId="0" applyFont="1" applyFill="1" applyBorder="1"/>
    <xf numFmtId="165" fontId="9" fillId="6" borderId="5" xfId="0" applyNumberFormat="1" applyFont="1" applyFill="1" applyBorder="1" applyAlignment="1">
      <alignment horizontal="right"/>
    </xf>
    <xf numFmtId="4" fontId="9" fillId="6" borderId="5" xfId="0" applyNumberFormat="1" applyFont="1" applyFill="1" applyBorder="1" applyAlignment="1">
      <alignment horizontal="right"/>
    </xf>
    <xf numFmtId="4" fontId="11" fillId="7" borderId="5" xfId="0" applyNumberFormat="1" applyFont="1" applyFill="1" applyBorder="1" applyAlignment="1">
      <alignment horizontal="right"/>
    </xf>
    <xf numFmtId="4" fontId="9" fillId="6" borderId="23" xfId="0" applyNumberFormat="1" applyFont="1" applyFill="1" applyBorder="1" applyAlignment="1">
      <alignment horizontal="right"/>
    </xf>
    <xf numFmtId="0" fontId="13" fillId="0" borderId="24" xfId="0" applyFont="1" applyBorder="1" applyAlignment="1">
      <alignment horizontal="left"/>
    </xf>
    <xf numFmtId="0" fontId="13" fillId="2" borderId="11" xfId="0" applyFont="1" applyFill="1" applyBorder="1" applyAlignment="1">
      <alignment horizontal="center"/>
    </xf>
    <xf numFmtId="165" fontId="13" fillId="0" borderId="11" xfId="0" applyNumberFormat="1" applyFont="1" applyBorder="1" applyAlignment="1">
      <alignment horizontal="right"/>
    </xf>
    <xf numFmtId="4" fontId="13" fillId="0" borderId="11" xfId="0" applyNumberFormat="1" applyFont="1" applyBorder="1" applyAlignment="1">
      <alignment horizontal="right"/>
    </xf>
    <xf numFmtId="4" fontId="13" fillId="0" borderId="25" xfId="0" applyNumberFormat="1" applyFont="1" applyBorder="1" applyAlignment="1">
      <alignment horizontal="right"/>
    </xf>
    <xf numFmtId="0" fontId="6" fillId="2" borderId="10" xfId="0" applyFont="1" applyFill="1" applyBorder="1"/>
    <xf numFmtId="0" fontId="6" fillId="2" borderId="0" xfId="0" applyFont="1" applyFill="1"/>
    <xf numFmtId="4" fontId="6" fillId="2" borderId="0" xfId="0" applyNumberFormat="1" applyFont="1" applyFill="1" applyAlignment="1">
      <alignment horizontal="right"/>
    </xf>
    <xf numFmtId="4" fontId="6" fillId="2" borderId="26" xfId="0" applyNumberFormat="1" applyFont="1" applyFill="1" applyBorder="1" applyAlignment="1">
      <alignment horizontal="right"/>
    </xf>
    <xf numFmtId="0" fontId="13" fillId="2" borderId="20" xfId="0" applyFont="1" applyFill="1" applyBorder="1" applyAlignment="1">
      <alignment vertical="center" wrapText="1"/>
    </xf>
    <xf numFmtId="0" fontId="13" fillId="2" borderId="14" xfId="0" applyFont="1" applyFill="1" applyBorder="1"/>
    <xf numFmtId="165" fontId="13" fillId="2" borderId="14" xfId="0" applyNumberFormat="1" applyFont="1" applyFill="1" applyBorder="1" applyAlignment="1">
      <alignment horizontal="right"/>
    </xf>
    <xf numFmtId="4" fontId="13" fillId="2" borderId="14" xfId="0" applyNumberFormat="1" applyFont="1" applyFill="1" applyBorder="1" applyAlignment="1">
      <alignment horizontal="right"/>
    </xf>
    <xf numFmtId="4" fontId="13" fillId="2" borderId="23" xfId="0" applyNumberFormat="1" applyFont="1" applyFill="1" applyBorder="1" applyAlignment="1">
      <alignment horizontal="right"/>
    </xf>
    <xf numFmtId="0" fontId="13" fillId="3" borderId="20" xfId="0" applyFont="1" applyFill="1" applyBorder="1" applyAlignment="1">
      <alignment vertical="center" wrapText="1"/>
    </xf>
    <xf numFmtId="0" fontId="15" fillId="2" borderId="14" xfId="0" applyFont="1" applyFill="1" applyBorder="1"/>
    <xf numFmtId="4" fontId="13" fillId="3" borderId="14" xfId="0" applyNumberFormat="1" applyFont="1" applyFill="1" applyBorder="1" applyAlignment="1">
      <alignment horizontal="right"/>
    </xf>
    <xf numFmtId="4" fontId="13" fillId="3" borderId="5" xfId="0" applyNumberFormat="1" applyFont="1" applyFill="1" applyBorder="1" applyAlignment="1">
      <alignment horizontal="right"/>
    </xf>
    <xf numFmtId="4" fontId="15" fillId="2" borderId="14" xfId="0" applyNumberFormat="1" applyFont="1" applyFill="1" applyBorder="1" applyAlignment="1">
      <alignment horizontal="right"/>
    </xf>
    <xf numFmtId="4" fontId="13" fillId="3" borderId="15" xfId="0" applyNumberFormat="1" applyFont="1" applyFill="1" applyBorder="1" applyAlignment="1">
      <alignment horizontal="right"/>
    </xf>
    <xf numFmtId="4" fontId="13" fillId="3" borderId="25" xfId="0" applyNumberFormat="1" applyFont="1" applyFill="1" applyBorder="1" applyAlignment="1">
      <alignment horizontal="right"/>
    </xf>
    <xf numFmtId="4" fontId="13" fillId="3" borderId="11" xfId="0" applyNumberFormat="1" applyFont="1" applyFill="1" applyBorder="1" applyAlignment="1">
      <alignment horizontal="right"/>
    </xf>
    <xf numFmtId="4" fontId="13" fillId="2" borderId="15" xfId="0" applyNumberFormat="1" applyFont="1" applyFill="1" applyBorder="1" applyAlignment="1">
      <alignment horizontal="right"/>
    </xf>
    <xf numFmtId="4" fontId="13" fillId="3" borderId="27" xfId="0" applyNumberFormat="1" applyFont="1" applyFill="1" applyBorder="1" applyAlignment="1">
      <alignment horizontal="right"/>
    </xf>
    <xf numFmtId="0" fontId="13" fillId="2" borderId="10" xfId="0" applyFont="1" applyFill="1" applyBorder="1" applyAlignment="1">
      <alignment vertical="center" wrapText="1"/>
    </xf>
    <xf numFmtId="0" fontId="10" fillId="2" borderId="16" xfId="0" applyFont="1" applyFill="1" applyBorder="1"/>
    <xf numFmtId="4" fontId="10" fillId="2" borderId="0" xfId="0" applyNumberFormat="1" applyFont="1" applyFill="1" applyAlignment="1">
      <alignment horizontal="right"/>
    </xf>
    <xf numFmtId="4" fontId="10" fillId="2" borderId="26" xfId="0" applyNumberFormat="1" applyFont="1" applyFill="1" applyBorder="1" applyAlignment="1">
      <alignment horizontal="right"/>
    </xf>
    <xf numFmtId="0" fontId="13" fillId="2" borderId="20" xfId="0" applyFont="1" applyFill="1" applyBorder="1" applyAlignment="1">
      <alignment horizontal="left" vertical="center" wrapText="1" indent="1"/>
    </xf>
    <xf numFmtId="4" fontId="13" fillId="2" borderId="5" xfId="0" applyNumberFormat="1" applyFont="1" applyFill="1" applyBorder="1" applyAlignment="1">
      <alignment horizontal="right"/>
    </xf>
    <xf numFmtId="0" fontId="13" fillId="3" borderId="20" xfId="0" applyFont="1" applyFill="1" applyBorder="1" applyAlignment="1">
      <alignment horizontal="left" vertical="center" wrapText="1" indent="1"/>
    </xf>
    <xf numFmtId="4" fontId="13" fillId="3" borderId="28" xfId="0" applyNumberFormat="1" applyFont="1" applyFill="1" applyBorder="1" applyAlignment="1">
      <alignment horizontal="right"/>
    </xf>
    <xf numFmtId="0" fontId="15" fillId="3" borderId="20" xfId="0" applyFont="1" applyFill="1" applyBorder="1" applyAlignment="1">
      <alignment vertical="center" wrapText="1"/>
    </xf>
    <xf numFmtId="0" fontId="10" fillId="2" borderId="14" xfId="0" applyFont="1" applyFill="1" applyBorder="1"/>
    <xf numFmtId="4" fontId="10" fillId="3" borderId="15" xfId="0" applyNumberFormat="1" applyFont="1" applyFill="1" applyBorder="1" applyAlignment="1">
      <alignment horizontal="right"/>
    </xf>
    <xf numFmtId="4" fontId="10" fillId="3" borderId="16" xfId="0" applyNumberFormat="1" applyFont="1" applyFill="1" applyBorder="1" applyAlignment="1">
      <alignment horizontal="right"/>
    </xf>
    <xf numFmtId="4" fontId="10" fillId="3" borderId="2" xfId="0" applyNumberFormat="1" applyFont="1" applyFill="1" applyBorder="1" applyAlignment="1">
      <alignment horizontal="right"/>
    </xf>
    <xf numFmtId="4" fontId="10" fillId="3" borderId="13" xfId="0" applyNumberFormat="1" applyFont="1" applyFill="1" applyBorder="1" applyAlignment="1">
      <alignment horizontal="right"/>
    </xf>
    <xf numFmtId="4" fontId="10" fillId="2" borderId="14" xfId="0" applyNumberFormat="1" applyFont="1" applyFill="1" applyBorder="1" applyAlignment="1">
      <alignment horizontal="right"/>
    </xf>
    <xf numFmtId="4" fontId="10" fillId="3" borderId="29" xfId="0" applyNumberFormat="1" applyFont="1" applyFill="1" applyBorder="1" applyAlignment="1">
      <alignment horizontal="right"/>
    </xf>
    <xf numFmtId="4" fontId="13" fillId="0" borderId="0" xfId="0" applyNumberFormat="1" applyFont="1" applyAlignment="1">
      <alignment horizontal="right"/>
    </xf>
    <xf numFmtId="4" fontId="13" fillId="2" borderId="21" xfId="0" applyNumberFormat="1" applyFont="1" applyFill="1" applyBorder="1" applyAlignment="1">
      <alignment horizontal="right"/>
    </xf>
    <xf numFmtId="165" fontId="13" fillId="3" borderId="14" xfId="0" applyNumberFormat="1" applyFont="1" applyFill="1" applyBorder="1" applyAlignment="1">
      <alignment horizontal="right"/>
    </xf>
    <xf numFmtId="4" fontId="13" fillId="3" borderId="21" xfId="0" applyNumberFormat="1" applyFont="1" applyFill="1" applyBorder="1" applyAlignment="1">
      <alignment horizontal="right"/>
    </xf>
    <xf numFmtId="0" fontId="15" fillId="2" borderId="20" xfId="0" applyFont="1" applyFill="1" applyBorder="1" applyAlignment="1">
      <alignment vertical="center" wrapText="1"/>
    </xf>
    <xf numFmtId="4" fontId="10" fillId="2" borderId="21" xfId="0" applyNumberFormat="1" applyFont="1" applyFill="1" applyBorder="1" applyAlignment="1">
      <alignment horizontal="right"/>
    </xf>
    <xf numFmtId="4" fontId="10" fillId="3" borderId="30" xfId="0" applyNumberFormat="1" applyFont="1" applyFill="1" applyBorder="1" applyAlignment="1">
      <alignment horizontal="right"/>
    </xf>
    <xf numFmtId="0" fontId="17" fillId="0" borderId="0" xfId="0" applyFont="1"/>
    <xf numFmtId="0" fontId="18" fillId="2" borderId="10" xfId="0" applyFont="1" applyFill="1" applyBorder="1"/>
    <xf numFmtId="0" fontId="18" fillId="2" borderId="16" xfId="0" applyFont="1" applyFill="1" applyBorder="1"/>
    <xf numFmtId="4" fontId="18" fillId="2" borderId="0" xfId="0" applyNumberFormat="1" applyFont="1" applyFill="1" applyAlignment="1">
      <alignment horizontal="right"/>
    </xf>
    <xf numFmtId="4" fontId="18" fillId="8" borderId="0" xfId="0" applyNumberFormat="1" applyFont="1" applyFill="1" applyAlignment="1">
      <alignment horizontal="right"/>
    </xf>
    <xf numFmtId="4" fontId="18" fillId="2" borderId="31" xfId="0" applyNumberFormat="1" applyFont="1" applyFill="1" applyBorder="1" applyAlignment="1">
      <alignment horizontal="right"/>
    </xf>
    <xf numFmtId="4" fontId="18" fillId="8" borderId="26" xfId="0" applyNumberFormat="1" applyFont="1" applyFill="1" applyBorder="1" applyAlignment="1">
      <alignment horizontal="right"/>
    </xf>
    <xf numFmtId="4" fontId="13" fillId="3" borderId="5" xfId="0" applyNumberFormat="1" applyFont="1" applyFill="1" applyBorder="1"/>
    <xf numFmtId="4" fontId="13" fillId="3" borderId="23" xfId="0" applyNumberFormat="1" applyFont="1" applyFill="1" applyBorder="1" applyAlignment="1">
      <alignment horizontal="right"/>
    </xf>
    <xf numFmtId="4" fontId="13" fillId="3" borderId="11" xfId="0" applyNumberFormat="1" applyFont="1" applyFill="1" applyBorder="1"/>
    <xf numFmtId="4" fontId="13" fillId="3" borderId="27" xfId="0" applyNumberFormat="1" applyFont="1" applyFill="1" applyBorder="1"/>
    <xf numFmtId="0" fontId="13" fillId="2" borderId="32" xfId="0" applyFont="1" applyFill="1" applyBorder="1" applyAlignment="1">
      <alignment horizontal="left" vertical="center" wrapText="1" indent="1"/>
    </xf>
    <xf numFmtId="0" fontId="13" fillId="2" borderId="18" xfId="0" applyFont="1" applyFill="1" applyBorder="1"/>
    <xf numFmtId="165" fontId="13" fillId="2" borderId="18" xfId="0" applyNumberFormat="1" applyFont="1" applyFill="1" applyBorder="1" applyAlignment="1">
      <alignment horizontal="right"/>
    </xf>
    <xf numFmtId="4" fontId="13" fillId="2" borderId="18" xfId="0" applyNumberFormat="1" applyFont="1" applyFill="1" applyBorder="1" applyAlignment="1">
      <alignment horizontal="right"/>
    </xf>
    <xf numFmtId="4" fontId="13" fillId="2" borderId="33" xfId="0" applyNumberFormat="1" applyFont="1" applyFill="1" applyBorder="1" applyAlignment="1">
      <alignment horizontal="right"/>
    </xf>
    <xf numFmtId="0" fontId="20" fillId="0" borderId="0" xfId="0" applyFont="1"/>
    <xf numFmtId="0" fontId="22" fillId="0" borderId="0" xfId="0" applyFont="1"/>
    <xf numFmtId="0" fontId="23" fillId="0" borderId="0" xfId="0" applyFont="1"/>
    <xf numFmtId="165" fontId="10" fillId="2" borderId="14" xfId="0" applyNumberFormat="1" applyFont="1" applyFill="1" applyBorder="1" applyAlignment="1">
      <alignment horizontal="center" vertical="center"/>
    </xf>
    <xf numFmtId="0" fontId="11" fillId="7" borderId="5" xfId="0" applyFont="1" applyFill="1" applyBorder="1" applyAlignment="1">
      <alignment horizontal="right"/>
    </xf>
    <xf numFmtId="0" fontId="13" fillId="0" borderId="11" xfId="0" applyFont="1" applyBorder="1" applyAlignment="1">
      <alignment horizontal="right"/>
    </xf>
    <xf numFmtId="165" fontId="6" fillId="2" borderId="0" xfId="0" applyNumberFormat="1" applyFont="1" applyFill="1" applyAlignment="1">
      <alignment horizontal="right"/>
    </xf>
    <xf numFmtId="0" fontId="6" fillId="2" borderId="0" xfId="0" applyFont="1" applyFill="1" applyAlignment="1">
      <alignment horizontal="right"/>
    </xf>
    <xf numFmtId="0" fontId="11" fillId="2" borderId="14" xfId="0" applyFont="1" applyFill="1" applyBorder="1"/>
    <xf numFmtId="165" fontId="9" fillId="6" borderId="14" xfId="0" applyNumberFormat="1" applyFont="1" applyFill="1" applyBorder="1" applyAlignment="1">
      <alignment horizontal="right"/>
    </xf>
    <xf numFmtId="4" fontId="9" fillId="6" borderId="14" xfId="0" applyNumberFormat="1" applyFont="1" applyFill="1" applyBorder="1" applyAlignment="1">
      <alignment horizontal="right"/>
    </xf>
    <xf numFmtId="0" fontId="11" fillId="2" borderId="14" xfId="0" applyFont="1" applyFill="1" applyBorder="1" applyAlignment="1">
      <alignment horizontal="right"/>
    </xf>
    <xf numFmtId="4" fontId="9" fillId="6" borderId="21" xfId="0" applyNumberFormat="1" applyFont="1" applyFill="1" applyBorder="1" applyAlignment="1">
      <alignment horizontal="right"/>
    </xf>
    <xf numFmtId="0" fontId="13" fillId="2" borderId="14" xfId="0" applyFont="1" applyFill="1" applyBorder="1" applyAlignment="1">
      <alignment horizontal="right"/>
    </xf>
    <xf numFmtId="165" fontId="10" fillId="2" borderId="0" xfId="0" applyNumberFormat="1" applyFont="1" applyFill="1" applyAlignment="1">
      <alignment horizontal="right"/>
    </xf>
    <xf numFmtId="0" fontId="10" fillId="2" borderId="0" xfId="0" applyFont="1" applyFill="1" applyAlignment="1">
      <alignment horizontal="right"/>
    </xf>
    <xf numFmtId="165" fontId="13" fillId="3" borderId="15" xfId="0" applyNumberFormat="1" applyFont="1" applyFill="1" applyBorder="1" applyAlignment="1">
      <alignment horizontal="right"/>
    </xf>
    <xf numFmtId="165" fontId="13" fillId="3" borderId="16" xfId="0" applyNumberFormat="1" applyFont="1" applyFill="1" applyBorder="1" applyAlignment="1">
      <alignment horizontal="right"/>
    </xf>
    <xf numFmtId="4" fontId="13" fillId="3" borderId="16" xfId="0" applyNumberFormat="1" applyFont="1" applyFill="1" applyBorder="1" applyAlignment="1">
      <alignment horizontal="right"/>
    </xf>
    <xf numFmtId="4" fontId="13" fillId="3" borderId="13" xfId="0" applyNumberFormat="1" applyFont="1" applyFill="1" applyBorder="1" applyAlignment="1">
      <alignment horizontal="right"/>
    </xf>
    <xf numFmtId="4" fontId="13" fillId="3" borderId="30" xfId="0" applyNumberFormat="1" applyFont="1" applyFill="1" applyBorder="1" applyAlignment="1">
      <alignment horizontal="right"/>
    </xf>
    <xf numFmtId="165" fontId="18" fillId="2" borderId="0" xfId="0" applyNumberFormat="1" applyFont="1" applyFill="1" applyAlignment="1">
      <alignment horizontal="right"/>
    </xf>
    <xf numFmtId="2" fontId="18" fillId="2" borderId="31" xfId="0" applyNumberFormat="1" applyFont="1" applyFill="1" applyBorder="1" applyAlignment="1">
      <alignment horizontal="right"/>
    </xf>
    <xf numFmtId="0" fontId="9" fillId="2" borderId="14" xfId="0" applyFont="1" applyFill="1" applyBorder="1" applyAlignment="1">
      <alignment horizontal="right"/>
    </xf>
    <xf numFmtId="0" fontId="13" fillId="2" borderId="18" xfId="0" applyFont="1" applyFill="1" applyBorder="1" applyAlignment="1">
      <alignment horizontal="right"/>
    </xf>
    <xf numFmtId="2" fontId="9" fillId="6" borderId="5" xfId="0" applyNumberFormat="1" applyFont="1" applyFill="1" applyBorder="1" applyAlignment="1">
      <alignment horizontal="right"/>
    </xf>
    <xf numFmtId="2" fontId="9" fillId="6" borderId="23" xfId="0" applyNumberFormat="1" applyFont="1" applyFill="1" applyBorder="1" applyAlignment="1">
      <alignment horizontal="right"/>
    </xf>
    <xf numFmtId="166" fontId="13" fillId="0" borderId="11" xfId="0" applyNumberFormat="1" applyFont="1" applyBorder="1" applyAlignment="1">
      <alignment horizontal="right"/>
    </xf>
    <xf numFmtId="2" fontId="13" fillId="0" borderId="11" xfId="0" applyNumberFormat="1" applyFont="1" applyBorder="1" applyAlignment="1">
      <alignment horizontal="right"/>
    </xf>
    <xf numFmtId="2" fontId="13" fillId="0" borderId="25" xfId="0" applyNumberFormat="1" applyFont="1" applyBorder="1" applyAlignment="1">
      <alignment horizontal="right"/>
    </xf>
    <xf numFmtId="166" fontId="6" fillId="2" borderId="0" xfId="0" applyNumberFormat="1" applyFont="1" applyFill="1" applyAlignment="1">
      <alignment horizontal="right"/>
    </xf>
    <xf numFmtId="2" fontId="6" fillId="2" borderId="0" xfId="0" applyNumberFormat="1" applyFont="1" applyFill="1" applyAlignment="1">
      <alignment horizontal="right"/>
    </xf>
    <xf numFmtId="2" fontId="6" fillId="2" borderId="26" xfId="0" applyNumberFormat="1" applyFont="1" applyFill="1" applyBorder="1" applyAlignment="1">
      <alignment horizontal="right"/>
    </xf>
    <xf numFmtId="2" fontId="9" fillId="6" borderId="14" xfId="0" applyNumberFormat="1" applyFont="1" applyFill="1" applyBorder="1" applyAlignment="1">
      <alignment horizontal="right"/>
    </xf>
    <xf numFmtId="2" fontId="9" fillId="6" borderId="21" xfId="0" applyNumberFormat="1" applyFont="1" applyFill="1" applyBorder="1" applyAlignment="1">
      <alignment horizontal="right"/>
    </xf>
    <xf numFmtId="165" fontId="10" fillId="2" borderId="14" xfId="0" applyNumberFormat="1" applyFont="1" applyFill="1" applyBorder="1" applyAlignment="1">
      <alignment horizontal="right"/>
    </xf>
    <xf numFmtId="2" fontId="10" fillId="2" borderId="14" xfId="0" applyNumberFormat="1" applyFont="1" applyFill="1" applyBorder="1" applyAlignment="1">
      <alignment horizontal="right"/>
    </xf>
    <xf numFmtId="0" fontId="10" fillId="2" borderId="14" xfId="0" applyFont="1" applyFill="1" applyBorder="1" applyAlignment="1">
      <alignment horizontal="right"/>
    </xf>
    <xf numFmtId="2" fontId="10" fillId="2" borderId="21" xfId="0" applyNumberFormat="1" applyFont="1" applyFill="1" applyBorder="1" applyAlignment="1">
      <alignment horizontal="right"/>
    </xf>
    <xf numFmtId="4" fontId="10" fillId="3" borderId="14" xfId="0" applyNumberFormat="1" applyFont="1" applyFill="1" applyBorder="1" applyAlignment="1">
      <alignment horizontal="right"/>
    </xf>
    <xf numFmtId="2" fontId="10" fillId="3" borderId="5" xfId="0" applyNumberFormat="1" applyFont="1" applyFill="1" applyBorder="1" applyAlignment="1">
      <alignment horizontal="right"/>
    </xf>
    <xf numFmtId="2" fontId="10" fillId="3" borderId="14" xfId="0" applyNumberFormat="1" applyFont="1" applyFill="1" applyBorder="1" applyAlignment="1">
      <alignment horizontal="right"/>
    </xf>
    <xf numFmtId="2" fontId="10" fillId="3" borderId="23" xfId="0" applyNumberFormat="1" applyFont="1" applyFill="1" applyBorder="1" applyAlignment="1">
      <alignment horizontal="right"/>
    </xf>
    <xf numFmtId="2" fontId="10" fillId="3" borderId="11" xfId="0" applyNumberFormat="1" applyFont="1" applyFill="1" applyBorder="1" applyAlignment="1">
      <alignment horizontal="right"/>
    </xf>
    <xf numFmtId="2" fontId="10" fillId="3" borderId="25" xfId="0" applyNumberFormat="1" applyFont="1" applyFill="1" applyBorder="1" applyAlignment="1">
      <alignment horizontal="right"/>
    </xf>
    <xf numFmtId="2" fontId="10" fillId="3" borderId="27" xfId="0" applyNumberFormat="1" applyFont="1" applyFill="1" applyBorder="1" applyAlignment="1">
      <alignment horizontal="right"/>
    </xf>
    <xf numFmtId="2" fontId="10" fillId="3" borderId="28" xfId="0" applyNumberFormat="1" applyFont="1" applyFill="1" applyBorder="1" applyAlignment="1">
      <alignment horizontal="right"/>
    </xf>
    <xf numFmtId="2" fontId="10" fillId="2" borderId="0" xfId="0" applyNumberFormat="1" applyFont="1" applyFill="1" applyAlignment="1">
      <alignment horizontal="right"/>
    </xf>
    <xf numFmtId="2" fontId="10" fillId="2" borderId="26" xfId="0" applyNumberFormat="1" applyFont="1" applyFill="1" applyBorder="1" applyAlignment="1">
      <alignment horizontal="right"/>
    </xf>
    <xf numFmtId="166" fontId="10" fillId="2" borderId="14" xfId="0" applyNumberFormat="1" applyFont="1" applyFill="1" applyBorder="1" applyAlignment="1">
      <alignment horizontal="right"/>
    </xf>
    <xf numFmtId="165" fontId="10" fillId="3" borderId="15" xfId="0" applyNumberFormat="1" applyFont="1" applyFill="1" applyBorder="1" applyAlignment="1">
      <alignment horizontal="right"/>
    </xf>
    <xf numFmtId="165" fontId="10" fillId="3" borderId="16" xfId="0" applyNumberFormat="1" applyFont="1" applyFill="1" applyBorder="1" applyAlignment="1">
      <alignment horizontal="right"/>
    </xf>
    <xf numFmtId="2" fontId="10" fillId="3" borderId="16" xfId="0" applyNumberFormat="1" applyFont="1" applyFill="1" applyBorder="1" applyAlignment="1">
      <alignment horizontal="right"/>
    </xf>
    <xf numFmtId="2" fontId="10" fillId="3" borderId="13" xfId="0" applyNumberFormat="1" applyFont="1" applyFill="1" applyBorder="1" applyAlignment="1">
      <alignment horizontal="right"/>
    </xf>
    <xf numFmtId="2" fontId="10" fillId="3" borderId="30" xfId="0" applyNumberFormat="1" applyFont="1" applyFill="1" applyBorder="1" applyAlignment="1">
      <alignment horizontal="right"/>
    </xf>
    <xf numFmtId="2" fontId="24" fillId="0" borderId="0" xfId="0" applyNumberFormat="1" applyFont="1" applyAlignment="1">
      <alignment horizontal="right"/>
    </xf>
    <xf numFmtId="166" fontId="10" fillId="3" borderId="14" xfId="0" applyNumberFormat="1" applyFont="1" applyFill="1" applyBorder="1" applyAlignment="1">
      <alignment horizontal="right"/>
    </xf>
    <xf numFmtId="2" fontId="10" fillId="3" borderId="21" xfId="0" applyNumberFormat="1" applyFont="1" applyFill="1" applyBorder="1" applyAlignment="1">
      <alignment horizontal="right"/>
    </xf>
    <xf numFmtId="165" fontId="10" fillId="3" borderId="14" xfId="0" applyNumberFormat="1" applyFont="1" applyFill="1" applyBorder="1" applyAlignment="1">
      <alignment horizontal="right"/>
    </xf>
    <xf numFmtId="2" fontId="10" fillId="3" borderId="15" xfId="0" applyNumberFormat="1" applyFont="1" applyFill="1" applyBorder="1" applyAlignment="1">
      <alignment horizontal="right"/>
    </xf>
    <xf numFmtId="0" fontId="6" fillId="2" borderId="16" xfId="0" applyFont="1" applyFill="1" applyBorder="1"/>
    <xf numFmtId="2" fontId="6" fillId="8" borderId="0" xfId="0" applyNumberFormat="1" applyFont="1" applyFill="1" applyAlignment="1">
      <alignment horizontal="right"/>
    </xf>
    <xf numFmtId="2" fontId="6" fillId="2" borderId="31" xfId="0" applyNumberFormat="1" applyFont="1" applyFill="1" applyBorder="1" applyAlignment="1">
      <alignment horizontal="right"/>
    </xf>
    <xf numFmtId="4" fontId="6" fillId="8" borderId="0" xfId="0" applyNumberFormat="1" applyFont="1" applyFill="1" applyAlignment="1">
      <alignment horizontal="right"/>
    </xf>
    <xf numFmtId="0" fontId="10" fillId="2" borderId="18" xfId="0" applyFont="1" applyFill="1" applyBorder="1"/>
    <xf numFmtId="166" fontId="10" fillId="2" borderId="18" xfId="0" applyNumberFormat="1" applyFont="1" applyFill="1" applyBorder="1" applyAlignment="1">
      <alignment horizontal="right"/>
    </xf>
    <xf numFmtId="2" fontId="10" fillId="2" borderId="18" xfId="0" applyNumberFormat="1" applyFont="1" applyFill="1" applyBorder="1" applyAlignment="1">
      <alignment horizontal="right"/>
    </xf>
    <xf numFmtId="0" fontId="10" fillId="2" borderId="18" xfId="0" applyFont="1" applyFill="1" applyBorder="1" applyAlignment="1">
      <alignment horizontal="right"/>
    </xf>
    <xf numFmtId="2" fontId="10" fillId="2" borderId="33" xfId="0" applyNumberFormat="1" applyFont="1" applyFill="1" applyBorder="1" applyAlignment="1">
      <alignment horizontal="right"/>
    </xf>
    <xf numFmtId="0" fontId="19" fillId="3" borderId="27" xfId="1" applyFont="1" applyFill="1" applyBorder="1" applyAlignment="1">
      <alignment horizontal="center" vertical="center" wrapText="1" readingOrder="1"/>
    </xf>
    <xf numFmtId="0" fontId="19" fillId="3" borderId="27" xfId="1" applyFont="1" applyFill="1" applyBorder="1" applyAlignment="1">
      <alignment horizontal="center" vertical="center" wrapText="1"/>
    </xf>
    <xf numFmtId="0" fontId="19" fillId="3" borderId="28" xfId="1" applyFont="1" applyFill="1" applyBorder="1" applyAlignment="1">
      <alignment horizontal="center" vertical="center" wrapText="1"/>
    </xf>
    <xf numFmtId="165" fontId="13" fillId="3" borderId="39" xfId="1" applyNumberFormat="1" applyFont="1" applyFill="1" applyBorder="1" applyAlignment="1">
      <alignment horizontal="left" vertical="center" wrapText="1"/>
    </xf>
    <xf numFmtId="165" fontId="13" fillId="3" borderId="27" xfId="1" applyNumberFormat="1" applyFont="1" applyFill="1" applyBorder="1" applyAlignment="1">
      <alignment horizontal="right" vertical="center" wrapText="1"/>
    </xf>
    <xf numFmtId="165" fontId="13" fillId="3" borderId="40" xfId="1" applyNumberFormat="1" applyFont="1" applyFill="1" applyBorder="1" applyAlignment="1">
      <alignment horizontal="right" vertical="center" wrapText="1"/>
    </xf>
    <xf numFmtId="165" fontId="13" fillId="3" borderId="28" xfId="1" applyNumberFormat="1" applyFont="1" applyFill="1" applyBorder="1" applyAlignment="1">
      <alignment horizontal="right" vertical="center" wrapText="1"/>
    </xf>
    <xf numFmtId="165" fontId="13" fillId="0" borderId="20" xfId="1" applyNumberFormat="1" applyFont="1" applyBorder="1" applyAlignment="1">
      <alignment horizontal="left" vertical="center" wrapText="1"/>
    </xf>
    <xf numFmtId="165" fontId="13" fillId="0" borderId="14" xfId="1" applyNumberFormat="1" applyFont="1" applyBorder="1" applyAlignment="1">
      <alignment horizontal="right" vertical="center" wrapText="1"/>
    </xf>
    <xf numFmtId="165" fontId="13" fillId="0" borderId="15" xfId="1" applyNumberFormat="1" applyFont="1" applyBorder="1" applyAlignment="1">
      <alignment horizontal="right" vertical="center" wrapText="1"/>
    </xf>
    <xf numFmtId="165" fontId="13" fillId="0" borderId="21" xfId="1" applyNumberFormat="1" applyFont="1" applyBorder="1" applyAlignment="1">
      <alignment horizontal="right" vertical="center" wrapText="1"/>
    </xf>
    <xf numFmtId="165" fontId="13" fillId="3" borderId="41" xfId="1" applyNumberFormat="1" applyFont="1" applyFill="1" applyBorder="1" applyAlignment="1">
      <alignment horizontal="left" vertical="center" wrapText="1"/>
    </xf>
    <xf numFmtId="165" fontId="13" fillId="3" borderId="43" xfId="1" applyNumberFormat="1" applyFont="1" applyFill="1" applyBorder="1" applyAlignment="1">
      <alignment horizontal="right" vertical="center" wrapText="1"/>
    </xf>
    <xf numFmtId="165" fontId="13" fillId="3" borderId="44" xfId="1" applyNumberFormat="1" applyFont="1" applyFill="1" applyBorder="1" applyAlignment="1">
      <alignment horizontal="right" vertical="center" wrapText="1"/>
    </xf>
    <xf numFmtId="165" fontId="13" fillId="3" borderId="45" xfId="1" applyNumberFormat="1" applyFont="1" applyFill="1" applyBorder="1" applyAlignment="1">
      <alignment horizontal="right" vertical="center" wrapText="1"/>
    </xf>
    <xf numFmtId="165" fontId="13" fillId="0" borderId="24" xfId="1" applyNumberFormat="1" applyFont="1" applyBorder="1" applyAlignment="1">
      <alignment horizontal="left" vertical="center" wrapText="1"/>
    </xf>
    <xf numFmtId="165" fontId="13" fillId="2" borderId="4" xfId="1" applyNumberFormat="1" applyFont="1" applyFill="1" applyBorder="1" applyAlignment="1">
      <alignment horizontal="left" vertical="center" wrapText="1"/>
    </xf>
    <xf numFmtId="165" fontId="13" fillId="0" borderId="11" xfId="1" applyNumberFormat="1" applyFont="1" applyBorder="1" applyAlignment="1">
      <alignment horizontal="right" vertical="center" wrapText="1"/>
    </xf>
    <xf numFmtId="165" fontId="13" fillId="0" borderId="12" xfId="1" applyNumberFormat="1" applyFont="1" applyBorder="1" applyAlignment="1">
      <alignment horizontal="right" vertical="center" wrapText="1"/>
    </xf>
    <xf numFmtId="165" fontId="13" fillId="3" borderId="22" xfId="1" applyNumberFormat="1" applyFont="1" applyFill="1" applyBorder="1" applyAlignment="1">
      <alignment horizontal="left" vertical="center" wrapText="1"/>
    </xf>
    <xf numFmtId="165" fontId="13" fillId="3" borderId="5" xfId="1" applyNumberFormat="1" applyFont="1" applyFill="1" applyBorder="1" applyAlignment="1">
      <alignment horizontal="right" vertical="center" wrapText="1"/>
    </xf>
    <xf numFmtId="165" fontId="13" fillId="3" borderId="6" xfId="1" applyNumberFormat="1" applyFont="1" applyFill="1" applyBorder="1" applyAlignment="1">
      <alignment horizontal="right" vertical="center" wrapText="1"/>
    </xf>
    <xf numFmtId="165" fontId="13" fillId="3" borderId="23" xfId="1" applyNumberFormat="1" applyFont="1" applyFill="1" applyBorder="1" applyAlignment="1">
      <alignment horizontal="right" vertical="center" wrapText="1"/>
    </xf>
    <xf numFmtId="165" fontId="13" fillId="0" borderId="46" xfId="1" applyNumberFormat="1" applyFont="1" applyBorder="1" applyAlignment="1">
      <alignment horizontal="left" vertical="center" wrapText="1"/>
    </xf>
    <xf numFmtId="165" fontId="13" fillId="2" borderId="47" xfId="1" applyNumberFormat="1" applyFont="1" applyFill="1" applyBorder="1" applyAlignment="1">
      <alignment horizontal="left" vertical="center" wrapText="1"/>
    </xf>
    <xf numFmtId="165" fontId="13" fillId="0" borderId="48" xfId="1" applyNumberFormat="1" applyFont="1" applyBorder="1" applyAlignment="1">
      <alignment horizontal="right" vertical="center" wrapText="1"/>
    </xf>
    <xf numFmtId="165" fontId="13" fillId="0" borderId="49" xfId="1" applyNumberFormat="1" applyFont="1" applyBorder="1" applyAlignment="1">
      <alignment horizontal="right" vertical="center" wrapText="1"/>
    </xf>
    <xf numFmtId="165" fontId="13" fillId="0" borderId="50" xfId="1" applyNumberFormat="1" applyFont="1" applyBorder="1" applyAlignment="1">
      <alignment horizontal="right" vertical="center" wrapText="1"/>
    </xf>
    <xf numFmtId="165" fontId="13" fillId="0" borderId="51" xfId="1" applyNumberFormat="1" applyFont="1" applyBorder="1" applyAlignment="1">
      <alignment horizontal="right" vertical="center" wrapText="1"/>
    </xf>
    <xf numFmtId="0" fontId="6" fillId="0" borderId="0" xfId="1" applyFont="1"/>
    <xf numFmtId="0" fontId="6" fillId="0" borderId="52" xfId="1" applyFont="1" applyBorder="1"/>
    <xf numFmtId="165" fontId="13" fillId="0" borderId="34" xfId="1" applyNumberFormat="1" applyFont="1" applyBorder="1" applyAlignment="1">
      <alignment horizontal="left" vertical="center" wrapText="1"/>
    </xf>
    <xf numFmtId="165" fontId="13" fillId="0" borderId="53" xfId="1" applyNumberFormat="1" applyFont="1" applyBorder="1" applyAlignment="1">
      <alignment horizontal="right" vertical="center" wrapText="1"/>
    </xf>
    <xf numFmtId="165" fontId="13" fillId="0" borderId="54" xfId="1" applyNumberFormat="1" applyFont="1" applyBorder="1" applyAlignment="1">
      <alignment horizontal="right" vertical="center" wrapText="1"/>
    </xf>
    <xf numFmtId="0" fontId="7" fillId="0" borderId="0" xfId="1" applyFont="1"/>
    <xf numFmtId="0" fontId="29" fillId="2" borderId="4" xfId="1" applyFont="1" applyFill="1" applyBorder="1" applyAlignment="1">
      <alignment horizontal="left" vertical="center" wrapText="1"/>
    </xf>
    <xf numFmtId="165" fontId="13" fillId="2" borderId="0" xfId="1" applyNumberFormat="1" applyFont="1" applyFill="1" applyAlignment="1">
      <alignment horizontal="left" vertical="center" wrapText="1"/>
    </xf>
    <xf numFmtId="165" fontId="13" fillId="0" borderId="10" xfId="1" applyNumberFormat="1" applyFont="1" applyBorder="1" applyAlignment="1">
      <alignment horizontal="left" vertical="center" wrapText="1"/>
    </xf>
    <xf numFmtId="165" fontId="13" fillId="0" borderId="5" xfId="1" applyNumberFormat="1" applyFont="1" applyBorder="1" applyAlignment="1">
      <alignment horizontal="right" vertical="center" wrapText="1"/>
    </xf>
    <xf numFmtId="165" fontId="13" fillId="0" borderId="23" xfId="1" applyNumberFormat="1" applyFont="1" applyBorder="1" applyAlignment="1">
      <alignment horizontal="right" vertical="center" wrapText="1"/>
    </xf>
    <xf numFmtId="165" fontId="13" fillId="0" borderId="57" xfId="1" applyNumberFormat="1" applyFont="1" applyBorder="1" applyAlignment="1">
      <alignment horizontal="left" vertical="center" wrapText="1"/>
    </xf>
    <xf numFmtId="165" fontId="13" fillId="0" borderId="58" xfId="1" applyNumberFormat="1" applyFont="1" applyBorder="1" applyAlignment="1">
      <alignment horizontal="right" vertical="center" wrapText="1"/>
    </xf>
    <xf numFmtId="165" fontId="13" fillId="2" borderId="36" xfId="1" applyNumberFormat="1" applyFont="1" applyFill="1" applyBorder="1" applyAlignment="1">
      <alignment horizontal="left" vertical="center" wrapText="1"/>
    </xf>
    <xf numFmtId="165" fontId="13" fillId="0" borderId="59" xfId="1" applyNumberFormat="1" applyFont="1" applyBorder="1" applyAlignment="1">
      <alignment horizontal="right" vertical="center" wrapText="1"/>
    </xf>
    <xf numFmtId="0" fontId="4" fillId="0" borderId="0" xfId="1"/>
    <xf numFmtId="2" fontId="13" fillId="3" borderId="38" xfId="1" applyNumberFormat="1" applyFont="1" applyFill="1" applyBorder="1" applyAlignment="1">
      <alignment horizontal="right" vertical="center" wrapText="1"/>
    </xf>
    <xf numFmtId="2" fontId="13" fillId="3" borderId="27" xfId="1" applyNumberFormat="1" applyFont="1" applyFill="1" applyBorder="1" applyAlignment="1">
      <alignment horizontal="right" vertical="center" wrapText="1"/>
    </xf>
    <xf numFmtId="2" fontId="13" fillId="3" borderId="28" xfId="1" applyNumberFormat="1" applyFont="1" applyFill="1" applyBorder="1" applyAlignment="1">
      <alignment horizontal="right" vertical="center" wrapText="1"/>
    </xf>
    <xf numFmtId="2" fontId="13" fillId="0" borderId="13" xfId="1" applyNumberFormat="1" applyFont="1" applyBorder="1" applyAlignment="1">
      <alignment horizontal="right" vertical="center" wrapText="1"/>
    </xf>
    <xf numFmtId="2" fontId="13" fillId="0" borderId="14" xfId="1" applyNumberFormat="1" applyFont="1" applyBorder="1" applyAlignment="1">
      <alignment horizontal="right" vertical="center" wrapText="1"/>
    </xf>
    <xf numFmtId="2" fontId="13" fillId="0" borderId="21" xfId="1" applyNumberFormat="1" applyFont="1" applyBorder="1" applyAlignment="1">
      <alignment horizontal="right" vertical="center" wrapText="1"/>
    </xf>
    <xf numFmtId="2" fontId="13" fillId="3" borderId="42" xfId="1" applyNumberFormat="1" applyFont="1" applyFill="1" applyBorder="1" applyAlignment="1">
      <alignment horizontal="right" vertical="center" wrapText="1"/>
    </xf>
    <xf numFmtId="2" fontId="13" fillId="3" borderId="43" xfId="1" applyNumberFormat="1" applyFont="1" applyFill="1" applyBorder="1" applyAlignment="1">
      <alignment horizontal="right" vertical="center" wrapText="1"/>
    </xf>
    <xf numFmtId="2" fontId="13" fillId="3" borderId="45" xfId="1" applyNumberFormat="1" applyFont="1" applyFill="1" applyBorder="1" applyAlignment="1">
      <alignment horizontal="right" vertical="center" wrapText="1"/>
    </xf>
    <xf numFmtId="2" fontId="13" fillId="0" borderId="11" xfId="1" applyNumberFormat="1" applyFont="1" applyBorder="1" applyAlignment="1">
      <alignment horizontal="right" vertical="center" wrapText="1"/>
    </xf>
    <xf numFmtId="2" fontId="13" fillId="3" borderId="7" xfId="1" applyNumberFormat="1" applyFont="1" applyFill="1" applyBorder="1" applyAlignment="1">
      <alignment horizontal="right" vertical="center" wrapText="1"/>
    </xf>
    <xf numFmtId="2" fontId="13" fillId="3" borderId="5" xfId="1" applyNumberFormat="1" applyFont="1" applyFill="1" applyBorder="1" applyAlignment="1">
      <alignment horizontal="right" vertical="center" wrapText="1"/>
    </xf>
    <xf numFmtId="2" fontId="13" fillId="3" borderId="23" xfId="1" applyNumberFormat="1" applyFont="1" applyFill="1" applyBorder="1" applyAlignment="1">
      <alignment horizontal="right" vertical="center" wrapText="1"/>
    </xf>
    <xf numFmtId="2" fontId="13" fillId="0" borderId="5" xfId="1" applyNumberFormat="1" applyFont="1" applyBorder="1" applyAlignment="1">
      <alignment horizontal="right" vertical="center" wrapText="1"/>
    </xf>
    <xf numFmtId="2" fontId="13" fillId="0" borderId="23" xfId="1" applyNumberFormat="1" applyFont="1" applyBorder="1" applyAlignment="1">
      <alignment horizontal="right" vertical="center" wrapText="1"/>
    </xf>
    <xf numFmtId="2" fontId="13" fillId="0" borderId="48" xfId="1" applyNumberFormat="1" applyFont="1" applyBorder="1" applyAlignment="1">
      <alignment horizontal="right" vertical="center" wrapText="1"/>
    </xf>
    <xf numFmtId="2" fontId="13" fillId="0" borderId="50" xfId="1" applyNumberFormat="1" applyFont="1" applyBorder="1" applyAlignment="1">
      <alignment horizontal="right" vertical="center" wrapText="1"/>
    </xf>
    <xf numFmtId="2" fontId="13" fillId="0" borderId="51" xfId="1" applyNumberFormat="1" applyFont="1" applyBorder="1" applyAlignment="1">
      <alignment horizontal="right" vertical="center" wrapText="1"/>
    </xf>
    <xf numFmtId="4" fontId="13" fillId="3" borderId="27" xfId="1" applyNumberFormat="1" applyFont="1" applyFill="1" applyBorder="1" applyAlignment="1">
      <alignment horizontal="right" vertical="center" wrapText="1"/>
    </xf>
    <xf numFmtId="4" fontId="13" fillId="3" borderId="40" xfId="1" applyNumberFormat="1" applyFont="1" applyFill="1" applyBorder="1" applyAlignment="1">
      <alignment horizontal="right" vertical="center" wrapText="1"/>
    </xf>
    <xf numFmtId="4" fontId="13" fillId="3" borderId="28" xfId="1" applyNumberFormat="1" applyFont="1" applyFill="1" applyBorder="1" applyAlignment="1">
      <alignment horizontal="right" vertical="center" wrapText="1"/>
    </xf>
    <xf numFmtId="4" fontId="13" fillId="0" borderId="14" xfId="1" applyNumberFormat="1" applyFont="1" applyBorder="1" applyAlignment="1">
      <alignment horizontal="right" vertical="center" wrapText="1"/>
    </xf>
    <xf numFmtId="4" fontId="13" fillId="0" borderId="15" xfId="1" applyNumberFormat="1" applyFont="1" applyBorder="1" applyAlignment="1">
      <alignment horizontal="right" vertical="center" wrapText="1"/>
    </xf>
    <xf numFmtId="4" fontId="13" fillId="0" borderId="21" xfId="1" applyNumberFormat="1" applyFont="1" applyBorder="1" applyAlignment="1">
      <alignment horizontal="right" vertical="center" wrapText="1"/>
    </xf>
    <xf numFmtId="4" fontId="13" fillId="3" borderId="5" xfId="1" applyNumberFormat="1" applyFont="1" applyFill="1" applyBorder="1" applyAlignment="1">
      <alignment horizontal="right" vertical="center" wrapText="1"/>
    </xf>
    <xf numFmtId="4" fontId="13" fillId="3" borderId="6" xfId="1" applyNumberFormat="1" applyFont="1" applyFill="1" applyBorder="1" applyAlignment="1">
      <alignment horizontal="right" vertical="center" wrapText="1"/>
    </xf>
    <xf numFmtId="4" fontId="13" fillId="3" borderId="23" xfId="1" applyNumberFormat="1" applyFont="1" applyFill="1" applyBorder="1" applyAlignment="1">
      <alignment horizontal="right" vertical="center" wrapText="1"/>
    </xf>
    <xf numFmtId="4" fontId="13" fillId="0" borderId="48" xfId="1" applyNumberFormat="1" applyFont="1" applyBorder="1" applyAlignment="1">
      <alignment horizontal="right" vertical="center" wrapText="1"/>
    </xf>
    <xf numFmtId="4" fontId="13" fillId="0" borderId="49" xfId="1" applyNumberFormat="1" applyFont="1" applyBorder="1" applyAlignment="1">
      <alignment horizontal="right" vertical="center" wrapText="1"/>
    </xf>
    <xf numFmtId="4" fontId="13" fillId="0" borderId="50" xfId="1" applyNumberFormat="1" applyFont="1" applyBorder="1" applyAlignment="1">
      <alignment horizontal="right" vertical="center" wrapText="1"/>
    </xf>
    <xf numFmtId="4" fontId="13" fillId="0" borderId="51" xfId="1" applyNumberFormat="1" applyFont="1" applyBorder="1" applyAlignment="1">
      <alignment horizontal="right" vertical="center" wrapText="1"/>
    </xf>
    <xf numFmtId="4" fontId="13" fillId="3" borderId="14" xfId="1" applyNumberFormat="1" applyFont="1" applyFill="1" applyBorder="1" applyAlignment="1">
      <alignment horizontal="right" vertical="center" wrapText="1"/>
    </xf>
    <xf numFmtId="4" fontId="13" fillId="3" borderId="15" xfId="1" applyNumberFormat="1" applyFont="1" applyFill="1" applyBorder="1" applyAlignment="1">
      <alignment horizontal="right" vertical="center" wrapText="1"/>
    </xf>
    <xf numFmtId="4" fontId="13" fillId="3" borderId="21" xfId="1" applyNumberFormat="1" applyFont="1" applyFill="1" applyBorder="1" applyAlignment="1">
      <alignment horizontal="right" vertical="center" wrapText="1"/>
    </xf>
    <xf numFmtId="4" fontId="13" fillId="0" borderId="58" xfId="1" applyNumberFormat="1" applyFont="1" applyBorder="1" applyAlignment="1">
      <alignment horizontal="right" vertical="center" wrapText="1"/>
    </xf>
    <xf numFmtId="2" fontId="13" fillId="3" borderId="40" xfId="1" applyNumberFormat="1" applyFont="1" applyFill="1" applyBorder="1" applyAlignment="1">
      <alignment horizontal="right" vertical="center" wrapText="1"/>
    </xf>
    <xf numFmtId="2" fontId="4" fillId="0" borderId="0" xfId="1" applyNumberFormat="1"/>
    <xf numFmtId="2" fontId="13" fillId="0" borderId="15" xfId="1" applyNumberFormat="1" applyFont="1" applyBorder="1" applyAlignment="1">
      <alignment horizontal="right" vertical="center" wrapText="1"/>
    </xf>
    <xf numFmtId="0" fontId="30" fillId="0" borderId="0" xfId="1" applyFont="1"/>
    <xf numFmtId="165" fontId="13" fillId="3" borderId="38" xfId="1" applyNumberFormat="1" applyFont="1" applyFill="1" applyBorder="1" applyAlignment="1">
      <alignment horizontal="right" vertical="center" wrapText="1"/>
    </xf>
    <xf numFmtId="165" fontId="13" fillId="0" borderId="13" xfId="1" applyNumberFormat="1" applyFont="1" applyBorder="1" applyAlignment="1">
      <alignment horizontal="right" vertical="center" wrapText="1"/>
    </xf>
    <xf numFmtId="165" fontId="13" fillId="3" borderId="42" xfId="1" applyNumberFormat="1" applyFont="1" applyFill="1" applyBorder="1" applyAlignment="1">
      <alignment horizontal="right" vertical="center" wrapText="1"/>
    </xf>
    <xf numFmtId="165" fontId="13" fillId="3" borderId="7" xfId="1" applyNumberFormat="1" applyFont="1" applyFill="1" applyBorder="1" applyAlignment="1">
      <alignment horizontal="right" vertical="center" wrapText="1"/>
    </xf>
    <xf numFmtId="165" fontId="13" fillId="0" borderId="7" xfId="1" applyNumberFormat="1" applyFont="1" applyBorder="1" applyAlignment="1">
      <alignment horizontal="right" vertical="center" wrapText="1"/>
    </xf>
    <xf numFmtId="0" fontId="6" fillId="2" borderId="0" xfId="1" applyFont="1" applyFill="1"/>
    <xf numFmtId="165" fontId="13" fillId="0" borderId="61" xfId="1" applyNumberFormat="1" applyFont="1" applyBorder="1" applyAlignment="1">
      <alignment horizontal="right" vertical="center" wrapText="1"/>
    </xf>
    <xf numFmtId="2" fontId="13" fillId="0" borderId="7" xfId="1" applyNumberFormat="1" applyFont="1" applyBorder="1" applyAlignment="1">
      <alignment horizontal="right" vertical="center" wrapText="1"/>
    </xf>
    <xf numFmtId="4" fontId="13" fillId="2" borderId="48" xfId="1" applyNumberFormat="1" applyFont="1" applyFill="1" applyBorder="1" applyAlignment="1">
      <alignment horizontal="right" vertical="center" wrapText="1"/>
    </xf>
    <xf numFmtId="4" fontId="13" fillId="2" borderId="49" xfId="1" applyNumberFormat="1" applyFont="1" applyFill="1" applyBorder="1" applyAlignment="1">
      <alignment horizontal="right" vertical="center" wrapText="1"/>
    </xf>
    <xf numFmtId="4" fontId="13" fillId="2" borderId="58" xfId="1" applyNumberFormat="1" applyFont="1" applyFill="1" applyBorder="1" applyAlignment="1">
      <alignment horizontal="right" vertical="center" wrapText="1"/>
    </xf>
    <xf numFmtId="4" fontId="13" fillId="0" borderId="11" xfId="1" applyNumberFormat="1" applyFont="1" applyBorder="1" applyAlignment="1">
      <alignment horizontal="right" vertical="center" wrapText="1"/>
    </xf>
    <xf numFmtId="4" fontId="13" fillId="0" borderId="12" xfId="1" applyNumberFormat="1" applyFont="1" applyBorder="1" applyAlignment="1">
      <alignment horizontal="right" vertical="center" wrapText="1"/>
    </xf>
    <xf numFmtId="4" fontId="13" fillId="0" borderId="5" xfId="1" applyNumberFormat="1" applyFont="1" applyBorder="1" applyAlignment="1">
      <alignment horizontal="right" vertical="center" wrapText="1"/>
    </xf>
    <xf numFmtId="4" fontId="13" fillId="0" borderId="23" xfId="1" applyNumberFormat="1" applyFont="1" applyBorder="1" applyAlignment="1">
      <alignment horizontal="right" vertical="center" wrapText="1"/>
    </xf>
    <xf numFmtId="0" fontId="4" fillId="9" borderId="10" xfId="1" applyFill="1" applyBorder="1"/>
    <xf numFmtId="0" fontId="4" fillId="9" borderId="0" xfId="1" applyFill="1"/>
    <xf numFmtId="4" fontId="13" fillId="0" borderId="53" xfId="1" applyNumberFormat="1" applyFont="1" applyBorder="1" applyAlignment="1">
      <alignment horizontal="right" vertical="center" wrapText="1"/>
    </xf>
    <xf numFmtId="4" fontId="13" fillId="0" borderId="54" xfId="1" applyNumberFormat="1" applyFont="1" applyBorder="1" applyAlignment="1">
      <alignment horizontal="right" vertical="center" wrapText="1"/>
    </xf>
    <xf numFmtId="4" fontId="13" fillId="0" borderId="59" xfId="1" applyNumberFormat="1" applyFont="1" applyBorder="1" applyAlignment="1">
      <alignment horizontal="right" vertical="center" wrapText="1"/>
    </xf>
    <xf numFmtId="0" fontId="6" fillId="2" borderId="52" xfId="1" applyFont="1" applyFill="1" applyBorder="1"/>
    <xf numFmtId="2" fontId="13" fillId="0" borderId="61" xfId="1" applyNumberFormat="1" applyFont="1" applyBorder="1" applyAlignment="1">
      <alignment horizontal="right" vertical="center" wrapText="1"/>
    </xf>
    <xf numFmtId="165" fontId="13" fillId="9" borderId="20" xfId="1" applyNumberFormat="1" applyFont="1" applyFill="1" applyBorder="1" applyAlignment="1">
      <alignment horizontal="left" vertical="center" wrapText="1"/>
    </xf>
    <xf numFmtId="0" fontId="6" fillId="9" borderId="0" xfId="1" applyFont="1" applyFill="1"/>
    <xf numFmtId="2" fontId="13" fillId="9" borderId="13" xfId="1" applyNumberFormat="1" applyFont="1" applyFill="1" applyBorder="1" applyAlignment="1">
      <alignment horizontal="right" vertical="center" wrapText="1"/>
    </xf>
    <xf numFmtId="0" fontId="19" fillId="0" borderId="0" xfId="1" applyFont="1" applyAlignment="1">
      <alignment horizontal="center" vertical="center" wrapText="1"/>
    </xf>
    <xf numFmtId="165" fontId="13" fillId="0" borderId="0" xfId="1" applyNumberFormat="1" applyFont="1" applyAlignment="1">
      <alignment horizontal="right" vertical="center" wrapText="1"/>
    </xf>
    <xf numFmtId="0" fontId="28" fillId="0" borderId="0" xfId="1" applyFont="1" applyAlignment="1">
      <alignment horizontal="left" vertical="center" wrapText="1"/>
    </xf>
    <xf numFmtId="0" fontId="19" fillId="3" borderId="40" xfId="1" applyFont="1" applyFill="1" applyBorder="1" applyAlignment="1">
      <alignment horizontal="center" vertical="center" wrapText="1"/>
    </xf>
    <xf numFmtId="165" fontId="13" fillId="0" borderId="6" xfId="1" applyNumberFormat="1" applyFont="1" applyBorder="1" applyAlignment="1">
      <alignment horizontal="right" vertical="center" wrapText="1"/>
    </xf>
    <xf numFmtId="165" fontId="13" fillId="0" borderId="62" xfId="1" applyNumberFormat="1" applyFont="1" applyBorder="1" applyAlignment="1">
      <alignment horizontal="right" vertical="center" wrapText="1"/>
    </xf>
    <xf numFmtId="0" fontId="12" fillId="0" borderId="0" xfId="1" applyFont="1" applyAlignment="1">
      <alignment horizontal="center" vertical="center"/>
    </xf>
    <xf numFmtId="0" fontId="6" fillId="0" borderId="0" xfId="1" applyFont="1" applyAlignment="1">
      <alignment horizontal="right"/>
    </xf>
    <xf numFmtId="0" fontId="21" fillId="0" borderId="0" xfId="1" applyFont="1" applyAlignment="1">
      <alignment horizontal="right"/>
    </xf>
    <xf numFmtId="0" fontId="12" fillId="0" borderId="0" xfId="1" applyFont="1" applyAlignment="1">
      <alignment vertical="center"/>
    </xf>
    <xf numFmtId="0" fontId="0" fillId="9" borderId="0" xfId="0" applyFill="1"/>
    <xf numFmtId="0" fontId="35" fillId="10" borderId="66" xfId="0" applyFont="1" applyFill="1" applyBorder="1"/>
    <xf numFmtId="165" fontId="35" fillId="10" borderId="66" xfId="0" applyNumberFormat="1" applyFont="1" applyFill="1" applyBorder="1" applyAlignment="1">
      <alignment horizontal="right"/>
    </xf>
    <xf numFmtId="165" fontId="35" fillId="10" borderId="67" xfId="0" applyNumberFormat="1" applyFont="1" applyFill="1" applyBorder="1" applyAlignment="1">
      <alignment horizontal="right"/>
    </xf>
    <xf numFmtId="2" fontId="35" fillId="10" borderId="68" xfId="3" applyNumberFormat="1" applyFont="1" applyFill="1" applyBorder="1" applyAlignment="1">
      <alignment vertical="center"/>
    </xf>
    <xf numFmtId="2" fontId="35" fillId="10" borderId="66" xfId="3" applyNumberFormat="1" applyFont="1" applyFill="1" applyBorder="1" applyAlignment="1">
      <alignment vertical="center"/>
    </xf>
    <xf numFmtId="2" fontId="35" fillId="10" borderId="67" xfId="3" applyNumberFormat="1" applyFont="1" applyFill="1" applyBorder="1" applyAlignment="1">
      <alignment vertical="center"/>
    </xf>
    <xf numFmtId="0" fontId="16" fillId="0" borderId="0" xfId="0" applyFont="1"/>
    <xf numFmtId="0" fontId="9" fillId="2" borderId="27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24" fillId="3" borderId="14" xfId="0" applyFont="1" applyFill="1" applyBorder="1" applyAlignment="1">
      <alignment horizontal="center" vertical="center" wrapText="1"/>
    </xf>
    <xf numFmtId="0" fontId="24" fillId="3" borderId="21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2" fontId="9" fillId="2" borderId="0" xfId="0" applyNumberFormat="1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2" fillId="2" borderId="26" xfId="0" applyFont="1" applyFill="1" applyBorder="1" applyAlignment="1">
      <alignment horizontal="center" vertical="center" wrapText="1"/>
    </xf>
    <xf numFmtId="0" fontId="24" fillId="2" borderId="20" xfId="0" applyFont="1" applyFill="1" applyBorder="1" applyAlignment="1">
      <alignment horizontal="left" vertical="center" wrapText="1"/>
    </xf>
    <xf numFmtId="0" fontId="24" fillId="2" borderId="14" xfId="0" applyFont="1" applyFill="1" applyBorder="1" applyAlignment="1">
      <alignment horizontal="left" vertical="center" wrapText="1"/>
    </xf>
    <xf numFmtId="165" fontId="24" fillId="2" borderId="14" xfId="0" applyNumberFormat="1" applyFont="1" applyFill="1" applyBorder="1" applyAlignment="1">
      <alignment horizontal="right" vertical="center"/>
    </xf>
    <xf numFmtId="2" fontId="24" fillId="2" borderId="14" xfId="0" applyNumberFormat="1" applyFont="1" applyFill="1" applyBorder="1" applyAlignment="1">
      <alignment horizontal="right" vertical="center"/>
    </xf>
    <xf numFmtId="2" fontId="24" fillId="2" borderId="21" xfId="0" applyNumberFormat="1" applyFont="1" applyFill="1" applyBorder="1" applyAlignment="1">
      <alignment horizontal="right" vertical="center"/>
    </xf>
    <xf numFmtId="0" fontId="24" fillId="3" borderId="20" xfId="0" applyFont="1" applyFill="1" applyBorder="1" applyAlignment="1">
      <alignment horizontal="left" vertical="center" wrapText="1"/>
    </xf>
    <xf numFmtId="165" fontId="24" fillId="3" borderId="14" xfId="0" applyNumberFormat="1" applyFont="1" applyFill="1" applyBorder="1" applyAlignment="1">
      <alignment horizontal="right" vertical="center"/>
    </xf>
    <xf numFmtId="2" fontId="24" fillId="3" borderId="14" xfId="0" applyNumberFormat="1" applyFont="1" applyFill="1" applyBorder="1" applyAlignment="1">
      <alignment horizontal="right" vertical="center"/>
    </xf>
    <xf numFmtId="2" fontId="24" fillId="3" borderId="21" xfId="0" applyNumberFormat="1" applyFont="1" applyFill="1" applyBorder="1" applyAlignment="1">
      <alignment horizontal="right" vertical="center"/>
    </xf>
    <xf numFmtId="0" fontId="24" fillId="2" borderId="22" xfId="0" applyFont="1" applyFill="1" applyBorder="1" applyAlignment="1">
      <alignment horizontal="left" vertical="center" wrapText="1"/>
    </xf>
    <xf numFmtId="0" fontId="24" fillId="2" borderId="5" xfId="0" applyFont="1" applyFill="1" applyBorder="1" applyAlignment="1">
      <alignment horizontal="left" vertical="center" wrapText="1"/>
    </xf>
    <xf numFmtId="165" fontId="24" fillId="2" borderId="5" xfId="0" applyNumberFormat="1" applyFont="1" applyFill="1" applyBorder="1" applyAlignment="1">
      <alignment horizontal="right" vertical="center"/>
    </xf>
    <xf numFmtId="2" fontId="24" fillId="2" borderId="5" xfId="0" applyNumberFormat="1" applyFont="1" applyFill="1" applyBorder="1" applyAlignment="1">
      <alignment horizontal="right" vertical="center"/>
    </xf>
    <xf numFmtId="2" fontId="24" fillId="2" borderId="23" xfId="0" applyNumberFormat="1" applyFont="1" applyFill="1" applyBorder="1" applyAlignment="1">
      <alignment horizontal="right" vertical="center"/>
    </xf>
    <xf numFmtId="0" fontId="24" fillId="3" borderId="39" xfId="0" applyFont="1" applyFill="1" applyBorder="1" applyAlignment="1">
      <alignment horizontal="left" vertical="center" wrapText="1"/>
    </xf>
    <xf numFmtId="0" fontId="24" fillId="2" borderId="27" xfId="0" applyFont="1" applyFill="1" applyBorder="1" applyAlignment="1">
      <alignment horizontal="left" vertical="center" wrapText="1"/>
    </xf>
    <xf numFmtId="165" fontId="24" fillId="3" borderId="27" xfId="0" applyNumberFormat="1" applyFont="1" applyFill="1" applyBorder="1" applyAlignment="1">
      <alignment horizontal="right" vertical="center"/>
    </xf>
    <xf numFmtId="2" fontId="24" fillId="3" borderId="27" xfId="0" applyNumberFormat="1" applyFont="1" applyFill="1" applyBorder="1" applyAlignment="1">
      <alignment horizontal="right" vertical="center"/>
    </xf>
    <xf numFmtId="0" fontId="6" fillId="0" borderId="69" xfId="0" applyFont="1" applyBorder="1" applyAlignment="1">
      <alignment horizontal="left" vertical="center" wrapText="1"/>
    </xf>
    <xf numFmtId="0" fontId="6" fillId="0" borderId="70" xfId="0" applyFont="1" applyBorder="1" applyAlignment="1">
      <alignment horizontal="left" vertical="center" wrapText="1"/>
    </xf>
    <xf numFmtId="165" fontId="6" fillId="0" borderId="70" xfId="0" applyNumberFormat="1" applyFont="1" applyBorder="1"/>
    <xf numFmtId="2" fontId="6" fillId="0" borderId="70" xfId="0" applyNumberFormat="1" applyFont="1" applyBorder="1"/>
    <xf numFmtId="2" fontId="6" fillId="0" borderId="71" xfId="0" applyNumberFormat="1" applyFont="1" applyBorder="1"/>
    <xf numFmtId="0" fontId="2" fillId="0" borderId="72" xfId="0" applyFont="1" applyBorder="1"/>
    <xf numFmtId="0" fontId="38" fillId="0" borderId="72" xfId="0" applyFont="1" applyBorder="1" applyAlignment="1">
      <alignment horizontal="center"/>
    </xf>
    <xf numFmtId="0" fontId="16" fillId="0" borderId="72" xfId="0" applyFont="1" applyBorder="1"/>
    <xf numFmtId="0" fontId="39" fillId="0" borderId="72" xfId="3" applyFont="1" applyBorder="1"/>
    <xf numFmtId="0" fontId="24" fillId="2" borderId="0" xfId="0" applyFont="1" applyFill="1" applyAlignment="1">
      <alignment horizontal="center" vertical="center" wrapText="1"/>
    </xf>
    <xf numFmtId="0" fontId="24" fillId="2" borderId="26" xfId="0" applyFont="1" applyFill="1" applyBorder="1" applyAlignment="1">
      <alignment horizontal="center" vertical="center" wrapText="1"/>
    </xf>
    <xf numFmtId="0" fontId="30" fillId="0" borderId="0" xfId="0" applyFont="1"/>
    <xf numFmtId="0" fontId="30" fillId="0" borderId="73" xfId="0" applyFont="1" applyBorder="1"/>
    <xf numFmtId="0" fontId="16" fillId="0" borderId="73" xfId="0" applyFont="1" applyBorder="1"/>
    <xf numFmtId="0" fontId="9" fillId="2" borderId="9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/>
    </xf>
    <xf numFmtId="2" fontId="12" fillId="2" borderId="3" xfId="0" applyNumberFormat="1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vertical="center" wrapText="1"/>
    </xf>
    <xf numFmtId="0" fontId="24" fillId="2" borderId="37" xfId="0" applyFont="1" applyFill="1" applyBorder="1" applyAlignment="1">
      <alignment horizontal="center" vertical="center" wrapText="1"/>
    </xf>
    <xf numFmtId="4" fontId="24" fillId="2" borderId="14" xfId="0" applyNumberFormat="1" applyFont="1" applyFill="1" applyBorder="1" applyAlignment="1">
      <alignment horizontal="right" vertical="center"/>
    </xf>
    <xf numFmtId="0" fontId="41" fillId="3" borderId="39" xfId="0" applyFont="1" applyFill="1" applyBorder="1" applyAlignment="1">
      <alignment horizontal="left" vertical="center" wrapText="1"/>
    </xf>
    <xf numFmtId="0" fontId="41" fillId="2" borderId="20" xfId="0" applyFont="1" applyFill="1" applyBorder="1" applyAlignment="1">
      <alignment horizontal="left" vertical="center" wrapText="1"/>
    </xf>
    <xf numFmtId="0" fontId="24" fillId="2" borderId="10" xfId="0" applyFont="1" applyFill="1" applyBorder="1" applyAlignment="1">
      <alignment horizontal="left" vertical="center" wrapText="1"/>
    </xf>
    <xf numFmtId="0" fontId="24" fillId="2" borderId="0" xfId="0" applyFont="1" applyFill="1" applyAlignment="1">
      <alignment horizontal="left" vertical="center" wrapText="1"/>
    </xf>
    <xf numFmtId="165" fontId="24" fillId="2" borderId="0" xfId="0" applyNumberFormat="1" applyFont="1" applyFill="1" applyAlignment="1">
      <alignment horizontal="center" vertical="center"/>
    </xf>
    <xf numFmtId="2" fontId="24" fillId="2" borderId="0" xfId="0" applyNumberFormat="1" applyFont="1" applyFill="1" applyAlignment="1">
      <alignment horizontal="center" vertical="center"/>
    </xf>
    <xf numFmtId="2" fontId="24" fillId="2" borderId="26" xfId="0" applyNumberFormat="1" applyFont="1" applyFill="1" applyBorder="1" applyAlignment="1">
      <alignment horizontal="center" vertical="center"/>
    </xf>
    <xf numFmtId="0" fontId="41" fillId="2" borderId="10" xfId="0" applyFont="1" applyFill="1" applyBorder="1" applyAlignment="1">
      <alignment horizontal="left" vertical="center" wrapText="1"/>
    </xf>
    <xf numFmtId="165" fontId="13" fillId="0" borderId="38" xfId="1" applyNumberFormat="1" applyFont="1" applyBorder="1" applyAlignment="1">
      <alignment horizontal="left" vertical="center" wrapText="1"/>
    </xf>
    <xf numFmtId="165" fontId="13" fillId="0" borderId="13" xfId="1" applyNumberFormat="1" applyFont="1" applyBorder="1" applyAlignment="1">
      <alignment horizontal="left" vertical="center" wrapText="1"/>
    </xf>
    <xf numFmtId="165" fontId="13" fillId="0" borderId="42" xfId="1" applyNumberFormat="1" applyFont="1" applyBorder="1" applyAlignment="1">
      <alignment horizontal="left" vertical="center" wrapText="1"/>
    </xf>
    <xf numFmtId="165" fontId="13" fillId="0" borderId="4" xfId="1" applyNumberFormat="1" applyFont="1" applyBorder="1" applyAlignment="1">
      <alignment horizontal="left" vertical="center" wrapText="1"/>
    </xf>
    <xf numFmtId="165" fontId="13" fillId="0" borderId="7" xfId="1" applyNumberFormat="1" applyFont="1" applyBorder="1" applyAlignment="1">
      <alignment horizontal="left" vertical="center" wrapText="1"/>
    </xf>
    <xf numFmtId="165" fontId="13" fillId="0" borderId="0" xfId="1" applyNumberFormat="1" applyFont="1" applyAlignment="1">
      <alignment horizontal="left" vertical="center" wrapText="1"/>
    </xf>
    <xf numFmtId="165" fontId="13" fillId="0" borderId="47" xfId="1" applyNumberFormat="1" applyFont="1" applyBorder="1" applyAlignment="1">
      <alignment horizontal="left" vertical="center" wrapText="1"/>
    </xf>
    <xf numFmtId="165" fontId="13" fillId="0" borderId="52" xfId="1" applyNumberFormat="1" applyFont="1" applyBorder="1" applyAlignment="1">
      <alignment horizontal="left" vertical="center" wrapText="1"/>
    </xf>
    <xf numFmtId="0" fontId="30" fillId="0" borderId="0" xfId="5" applyFont="1"/>
    <xf numFmtId="0" fontId="6" fillId="0" borderId="0" xfId="5" applyFont="1"/>
    <xf numFmtId="0" fontId="3" fillId="0" borderId="10" xfId="3" applyFont="1" applyBorder="1" applyAlignment="1">
      <alignment horizontal="center" vertical="center" wrapText="1"/>
    </xf>
    <xf numFmtId="0" fontId="3" fillId="0" borderId="0" xfId="3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2" fillId="0" borderId="75" xfId="0" applyFont="1" applyBorder="1"/>
    <xf numFmtId="0" fontId="38" fillId="0" borderId="75" xfId="0" applyFont="1" applyBorder="1" applyAlignment="1">
      <alignment horizontal="center"/>
    </xf>
    <xf numFmtId="0" fontId="16" fillId="0" borderId="75" xfId="0" applyFont="1" applyBorder="1"/>
    <xf numFmtId="0" fontId="39" fillId="0" borderId="75" xfId="3" applyFont="1" applyBorder="1"/>
    <xf numFmtId="0" fontId="4" fillId="0" borderId="0" xfId="0" applyFont="1"/>
    <xf numFmtId="0" fontId="7" fillId="0" borderId="0" xfId="5" applyFont="1"/>
    <xf numFmtId="0" fontId="42" fillId="0" borderId="0" xfId="5" applyFont="1" applyAlignment="1">
      <alignment horizontal="center" vertical="center"/>
    </xf>
    <xf numFmtId="0" fontId="10" fillId="3" borderId="5" xfId="5" applyFont="1" applyFill="1" applyBorder="1" applyAlignment="1">
      <alignment horizontal="center" vertical="center"/>
    </xf>
    <xf numFmtId="2" fontId="10" fillId="3" borderId="5" xfId="5" applyNumberFormat="1" applyFont="1" applyFill="1" applyBorder="1" applyAlignment="1">
      <alignment horizontal="center" vertical="center"/>
    </xf>
    <xf numFmtId="2" fontId="10" fillId="3" borderId="23" xfId="5" applyNumberFormat="1" applyFont="1" applyFill="1" applyBorder="1" applyAlignment="1">
      <alignment horizontal="center" vertical="center"/>
    </xf>
    <xf numFmtId="0" fontId="42" fillId="0" borderId="10" xfId="5" applyFont="1" applyBorder="1" applyAlignment="1">
      <alignment horizontal="center" vertical="center"/>
    </xf>
    <xf numFmtId="0" fontId="1" fillId="0" borderId="0" xfId="5" applyFont="1" applyAlignment="1">
      <alignment horizontal="center" vertical="center" wrapText="1"/>
    </xf>
    <xf numFmtId="0" fontId="6" fillId="0" borderId="0" xfId="5" applyFont="1" applyAlignment="1">
      <alignment horizontal="center" vertical="center"/>
    </xf>
    <xf numFmtId="0" fontId="6" fillId="0" borderId="26" xfId="5" applyFont="1" applyBorder="1" applyAlignment="1">
      <alignment horizontal="center" vertical="center"/>
    </xf>
    <xf numFmtId="165" fontId="36" fillId="2" borderId="8" xfId="3" applyNumberFormat="1" applyFont="1" applyFill="1" applyBorder="1" applyAlignment="1">
      <alignment vertical="center"/>
    </xf>
    <xf numFmtId="165" fontId="36" fillId="2" borderId="15" xfId="3" applyNumberFormat="1" applyFont="1" applyFill="1" applyBorder="1" applyAlignment="1">
      <alignment vertical="center"/>
    </xf>
    <xf numFmtId="165" fontId="24" fillId="3" borderId="8" xfId="3" applyNumberFormat="1" applyFont="1" applyFill="1" applyBorder="1" applyAlignment="1">
      <alignment vertical="center"/>
    </xf>
    <xf numFmtId="165" fontId="24" fillId="2" borderId="15" xfId="3" applyNumberFormat="1" applyFont="1" applyFill="1" applyBorder="1" applyAlignment="1">
      <alignment vertical="center"/>
    </xf>
    <xf numFmtId="165" fontId="24" fillId="3" borderId="14" xfId="3" applyNumberFormat="1" applyFont="1" applyFill="1" applyBorder="1" applyAlignment="1">
      <alignment vertical="center"/>
    </xf>
    <xf numFmtId="165" fontId="24" fillId="0" borderId="8" xfId="3" applyNumberFormat="1" applyFont="1" applyBorder="1" applyAlignment="1">
      <alignment vertical="center"/>
    </xf>
    <xf numFmtId="165" fontId="24" fillId="2" borderId="14" xfId="3" applyNumberFormat="1" applyFont="1" applyFill="1" applyBorder="1" applyAlignment="1">
      <alignment vertical="center"/>
    </xf>
    <xf numFmtId="165" fontId="36" fillId="0" borderId="8" xfId="3" applyNumberFormat="1" applyFont="1" applyBorder="1" applyAlignment="1">
      <alignment vertical="center"/>
    </xf>
    <xf numFmtId="165" fontId="24" fillId="0" borderId="9" xfId="3" applyNumberFormat="1" applyFont="1" applyBorder="1" applyAlignment="1">
      <alignment vertical="center"/>
    </xf>
    <xf numFmtId="165" fontId="24" fillId="2" borderId="6" xfId="3" applyNumberFormat="1" applyFont="1" applyFill="1" applyBorder="1" applyAlignment="1">
      <alignment vertical="center"/>
    </xf>
    <xf numFmtId="165" fontId="24" fillId="2" borderId="5" xfId="3" applyNumberFormat="1" applyFont="1" applyFill="1" applyBorder="1" applyAlignment="1">
      <alignment vertical="center"/>
    </xf>
    <xf numFmtId="165" fontId="24" fillId="3" borderId="76" xfId="3" applyNumberFormat="1" applyFont="1" applyFill="1" applyBorder="1" applyAlignment="1">
      <alignment vertical="center"/>
    </xf>
    <xf numFmtId="165" fontId="24" fillId="2" borderId="40" xfId="3" applyNumberFormat="1" applyFont="1" applyFill="1" applyBorder="1" applyAlignment="1">
      <alignment vertical="center"/>
    </xf>
    <xf numFmtId="165" fontId="24" fillId="3" borderId="27" xfId="3" applyNumberFormat="1" applyFont="1" applyFill="1" applyBorder="1" applyAlignment="1">
      <alignment vertical="center"/>
    </xf>
    <xf numFmtId="165" fontId="6" fillId="0" borderId="0" xfId="5" applyNumberFormat="1" applyFont="1"/>
    <xf numFmtId="0" fontId="6" fillId="0" borderId="77" xfId="5" applyFont="1" applyBorder="1"/>
    <xf numFmtId="0" fontId="6" fillId="0" borderId="78" xfId="5" applyFont="1" applyBorder="1"/>
    <xf numFmtId="0" fontId="20" fillId="0" borderId="0" xfId="5" applyFont="1"/>
    <xf numFmtId="0" fontId="9" fillId="6" borderId="69" xfId="3" applyFont="1" applyFill="1" applyBorder="1" applyAlignment="1">
      <alignment vertical="center"/>
    </xf>
    <xf numFmtId="0" fontId="9" fillId="6" borderId="70" xfId="3" applyFont="1" applyFill="1" applyBorder="1" applyAlignment="1">
      <alignment vertical="center"/>
    </xf>
    <xf numFmtId="0" fontId="9" fillId="6" borderId="71" xfId="3" applyFont="1" applyFill="1" applyBorder="1" applyAlignment="1">
      <alignment vertical="center"/>
    </xf>
    <xf numFmtId="165" fontId="9" fillId="6" borderId="70" xfId="3" applyNumberFormat="1" applyFont="1" applyFill="1" applyBorder="1" applyAlignment="1">
      <alignment vertical="center"/>
    </xf>
    <xf numFmtId="167" fontId="7" fillId="0" borderId="0" xfId="2" applyNumberFormat="1" applyFont="1"/>
    <xf numFmtId="167" fontId="7" fillId="0" borderId="0" xfId="5" applyNumberFormat="1" applyFont="1"/>
    <xf numFmtId="0" fontId="24" fillId="0" borderId="0" xfId="5" applyFont="1"/>
    <xf numFmtId="0" fontId="4" fillId="0" borderId="0" xfId="5"/>
    <xf numFmtId="0" fontId="26" fillId="0" borderId="0" xfId="5" applyFont="1" applyAlignment="1">
      <alignment vertical="center"/>
    </xf>
    <xf numFmtId="0" fontId="33" fillId="0" borderId="14" xfId="3" applyFont="1" applyBorder="1" applyAlignment="1">
      <alignment horizontal="center" vertical="center" wrapText="1"/>
    </xf>
    <xf numFmtId="0" fontId="13" fillId="3" borderId="14" xfId="5" applyFont="1" applyFill="1" applyBorder="1" applyAlignment="1">
      <alignment horizontal="center" vertical="center" wrapText="1"/>
    </xf>
    <xf numFmtId="0" fontId="20" fillId="0" borderId="14" xfId="5" applyFont="1" applyBorder="1" applyAlignment="1">
      <alignment horizontal="center" vertical="center" wrapText="1"/>
    </xf>
    <xf numFmtId="0" fontId="13" fillId="3" borderId="21" xfId="5" applyFont="1" applyFill="1" applyBorder="1" applyAlignment="1">
      <alignment horizontal="center" vertical="center" wrapText="1"/>
    </xf>
    <xf numFmtId="0" fontId="16" fillId="0" borderId="0" xfId="5" applyFont="1"/>
    <xf numFmtId="0" fontId="1" fillId="0" borderId="10" xfId="3" applyFont="1" applyBorder="1" applyAlignment="1">
      <alignment horizontal="center" vertical="center" wrapText="1"/>
    </xf>
    <xf numFmtId="0" fontId="1" fillId="0" borderId="0" xfId="3" applyFont="1" applyAlignment="1">
      <alignment horizontal="center" vertical="center" wrapText="1"/>
    </xf>
    <xf numFmtId="0" fontId="6" fillId="0" borderId="0" xfId="5" applyFont="1" applyAlignment="1">
      <alignment horizontal="center" vertical="center" wrapText="1"/>
    </xf>
    <xf numFmtId="0" fontId="6" fillId="0" borderId="26" xfId="5" applyFont="1" applyBorder="1" applyAlignment="1">
      <alignment horizontal="center" vertical="center" wrapText="1"/>
    </xf>
    <xf numFmtId="165" fontId="36" fillId="3" borderId="8" xfId="3" applyNumberFormat="1" applyFont="1" applyFill="1" applyBorder="1" applyAlignment="1">
      <alignment vertical="center"/>
    </xf>
    <xf numFmtId="165" fontId="36" fillId="3" borderId="14" xfId="3" applyNumberFormat="1" applyFont="1" applyFill="1" applyBorder="1" applyAlignment="1">
      <alignment vertical="center"/>
    </xf>
    <xf numFmtId="0" fontId="6" fillId="0" borderId="10" xfId="3" applyFont="1" applyBorder="1" applyAlignment="1">
      <alignment vertical="center"/>
    </xf>
    <xf numFmtId="0" fontId="6" fillId="0" borderId="0" xfId="3" applyFont="1" applyAlignment="1">
      <alignment vertical="center"/>
    </xf>
    <xf numFmtId="165" fontId="24" fillId="3" borderId="17" xfId="3" applyNumberFormat="1" applyFont="1" applyFill="1" applyBorder="1" applyAlignment="1">
      <alignment vertical="center"/>
    </xf>
    <xf numFmtId="165" fontId="24" fillId="2" borderId="35" xfId="3" applyNumberFormat="1" applyFont="1" applyFill="1" applyBorder="1" applyAlignment="1">
      <alignment vertical="center"/>
    </xf>
    <xf numFmtId="165" fontId="24" fillId="3" borderId="18" xfId="3" applyNumberFormat="1" applyFont="1" applyFill="1" applyBorder="1" applyAlignment="1">
      <alignment vertical="center"/>
    </xf>
    <xf numFmtId="0" fontId="37" fillId="0" borderId="0" xfId="5" applyFont="1"/>
    <xf numFmtId="0" fontId="3" fillId="0" borderId="0" xfId="5" applyFont="1" applyAlignment="1">
      <alignment vertical="center"/>
    </xf>
    <xf numFmtId="0" fontId="1" fillId="0" borderId="5" xfId="3" applyFont="1" applyBorder="1" applyAlignment="1">
      <alignment horizontal="center" vertical="center" wrapText="1"/>
    </xf>
    <xf numFmtId="0" fontId="13" fillId="3" borderId="5" xfId="5" applyFont="1" applyFill="1" applyBorder="1" applyAlignment="1">
      <alignment horizontal="center" vertical="center" wrapText="1"/>
    </xf>
    <xf numFmtId="2" fontId="13" fillId="3" borderId="5" xfId="5" applyNumberFormat="1" applyFont="1" applyFill="1" applyBorder="1" applyAlignment="1">
      <alignment horizontal="center" vertical="center" wrapText="1"/>
    </xf>
    <xf numFmtId="2" fontId="20" fillId="0" borderId="5" xfId="5" applyNumberFormat="1" applyFont="1" applyBorder="1" applyAlignment="1">
      <alignment horizontal="center" vertical="center" wrapText="1"/>
    </xf>
    <xf numFmtId="2" fontId="13" fillId="3" borderId="23" xfId="5" applyNumberFormat="1" applyFont="1" applyFill="1" applyBorder="1" applyAlignment="1">
      <alignment horizontal="center" vertical="center" wrapText="1"/>
    </xf>
    <xf numFmtId="2" fontId="6" fillId="0" borderId="0" xfId="5" applyNumberFormat="1" applyFont="1" applyAlignment="1">
      <alignment horizontal="center" vertical="center" wrapText="1"/>
    </xf>
    <xf numFmtId="2" fontId="6" fillId="0" borderId="26" xfId="5" applyNumberFormat="1" applyFont="1" applyBorder="1" applyAlignment="1">
      <alignment horizontal="center" vertical="center" wrapText="1"/>
    </xf>
    <xf numFmtId="0" fontId="6" fillId="0" borderId="69" xfId="3" applyFont="1" applyBorder="1" applyAlignment="1">
      <alignment vertical="center"/>
    </xf>
    <xf numFmtId="0" fontId="6" fillId="0" borderId="70" xfId="3" applyFont="1" applyBorder="1" applyAlignment="1">
      <alignment vertical="center"/>
    </xf>
    <xf numFmtId="165" fontId="6" fillId="0" borderId="70" xfId="3" applyNumberFormat="1" applyFont="1" applyBorder="1" applyAlignment="1">
      <alignment vertical="center"/>
    </xf>
    <xf numFmtId="2" fontId="37" fillId="0" borderId="0" xfId="5" applyNumberFormat="1" applyFont="1"/>
    <xf numFmtId="165" fontId="36" fillId="2" borderId="76" xfId="3" applyNumberFormat="1" applyFont="1" applyFill="1" applyBorder="1" applyAlignment="1">
      <alignment vertical="center"/>
    </xf>
    <xf numFmtId="165" fontId="36" fillId="2" borderId="40" xfId="3" applyNumberFormat="1" applyFont="1" applyFill="1" applyBorder="1" applyAlignment="1">
      <alignment vertical="center"/>
    </xf>
    <xf numFmtId="0" fontId="45" fillId="0" borderId="0" xfId="5" applyFont="1" applyAlignment="1">
      <alignment horizontal="center"/>
    </xf>
    <xf numFmtId="0" fontId="1" fillId="0" borderId="0" xfId="5" applyFont="1" applyAlignment="1">
      <alignment horizontal="center" vertical="center"/>
    </xf>
    <xf numFmtId="0" fontId="1" fillId="0" borderId="14" xfId="5" applyFont="1" applyBorder="1" applyAlignment="1">
      <alignment horizontal="center" vertical="center" wrapText="1"/>
    </xf>
    <xf numFmtId="0" fontId="13" fillId="0" borderId="14" xfId="5" applyFont="1" applyBorder="1" applyAlignment="1">
      <alignment horizontal="center" vertical="center" wrapText="1"/>
    </xf>
    <xf numFmtId="0" fontId="6" fillId="0" borderId="0" xfId="5" applyFont="1" applyAlignment="1">
      <alignment horizontal="center"/>
    </xf>
    <xf numFmtId="2" fontId="6" fillId="0" borderId="0" xfId="5" applyNumberFormat="1" applyFont="1"/>
    <xf numFmtId="0" fontId="9" fillId="6" borderId="20" xfId="3" applyFont="1" applyFill="1" applyBorder="1" applyAlignment="1">
      <alignment vertical="center"/>
    </xf>
    <xf numFmtId="0" fontId="9" fillId="6" borderId="14" xfId="3" applyFont="1" applyFill="1" applyBorder="1" applyAlignment="1">
      <alignment vertical="center"/>
    </xf>
    <xf numFmtId="0" fontId="12" fillId="6" borderId="14" xfId="0" applyFont="1" applyFill="1" applyBorder="1" applyAlignment="1">
      <alignment vertical="center"/>
    </xf>
    <xf numFmtId="0" fontId="12" fillId="6" borderId="21" xfId="0" applyFont="1" applyFill="1" applyBorder="1" applyAlignment="1">
      <alignment vertical="center"/>
    </xf>
    <xf numFmtId="0" fontId="9" fillId="6" borderId="39" xfId="3" applyFont="1" applyFill="1" applyBorder="1" applyAlignment="1">
      <alignment vertical="center"/>
    </xf>
    <xf numFmtId="0" fontId="9" fillId="6" borderId="27" xfId="3" applyFont="1" applyFill="1" applyBorder="1" applyAlignment="1">
      <alignment vertical="center"/>
    </xf>
    <xf numFmtId="0" fontId="12" fillId="6" borderId="27" xfId="0" applyFont="1" applyFill="1" applyBorder="1" applyAlignment="1">
      <alignment vertical="center"/>
    </xf>
    <xf numFmtId="0" fontId="12" fillId="6" borderId="28" xfId="0" applyFont="1" applyFill="1" applyBorder="1" applyAlignment="1">
      <alignment vertical="center"/>
    </xf>
    <xf numFmtId="165" fontId="6" fillId="0" borderId="0" xfId="0" applyNumberFormat="1" applyFont="1"/>
    <xf numFmtId="0" fontId="24" fillId="3" borderId="5" xfId="5" applyFont="1" applyFill="1" applyBorder="1" applyAlignment="1">
      <alignment horizontal="center" vertical="center" wrapText="1"/>
    </xf>
    <xf numFmtId="0" fontId="24" fillId="3" borderId="23" xfId="5" applyFont="1" applyFill="1" applyBorder="1" applyAlignment="1">
      <alignment horizontal="center" vertical="center" wrapText="1"/>
    </xf>
    <xf numFmtId="0" fontId="1" fillId="2" borderId="10" xfId="3" applyFont="1" applyFill="1" applyBorder="1" applyAlignment="1">
      <alignment vertical="center"/>
    </xf>
    <xf numFmtId="0" fontId="1" fillId="2" borderId="0" xfId="3" applyFont="1" applyFill="1" applyAlignment="1">
      <alignment vertical="center"/>
    </xf>
    <xf numFmtId="0" fontId="37" fillId="2" borderId="0" xfId="5" applyFont="1" applyFill="1"/>
    <xf numFmtId="2" fontId="6" fillId="2" borderId="0" xfId="5" applyNumberFormat="1" applyFont="1" applyFill="1"/>
    <xf numFmtId="10" fontId="6" fillId="2" borderId="0" xfId="5" applyNumberFormat="1" applyFont="1" applyFill="1"/>
    <xf numFmtId="4" fontId="6" fillId="2" borderId="0" xfId="5" applyNumberFormat="1" applyFont="1" applyFill="1"/>
    <xf numFmtId="0" fontId="36" fillId="2" borderId="8" xfId="3" applyFont="1" applyFill="1" applyBorder="1" applyAlignment="1">
      <alignment vertical="center"/>
    </xf>
    <xf numFmtId="0" fontId="36" fillId="2" borderId="15" xfId="3" applyFont="1" applyFill="1" applyBorder="1" applyAlignment="1">
      <alignment vertical="center"/>
    </xf>
    <xf numFmtId="0" fontId="24" fillId="3" borderId="8" xfId="3" applyFont="1" applyFill="1" applyBorder="1" applyAlignment="1">
      <alignment vertical="center"/>
    </xf>
    <xf numFmtId="0" fontId="24" fillId="2" borderId="15" xfId="3" applyFont="1" applyFill="1" applyBorder="1" applyAlignment="1">
      <alignment vertical="center"/>
    </xf>
    <xf numFmtId="0" fontId="24" fillId="0" borderId="8" xfId="3" applyFont="1" applyBorder="1" applyAlignment="1">
      <alignment vertical="center"/>
    </xf>
    <xf numFmtId="0" fontId="24" fillId="0" borderId="9" xfId="3" applyFont="1" applyBorder="1" applyAlignment="1">
      <alignment vertical="center"/>
    </xf>
    <xf numFmtId="0" fontId="24" fillId="2" borderId="6" xfId="3" applyFont="1" applyFill="1" applyBorder="1" applyAlignment="1">
      <alignment vertical="center"/>
    </xf>
    <xf numFmtId="0" fontId="24" fillId="3" borderId="76" xfId="3" applyFont="1" applyFill="1" applyBorder="1" applyAlignment="1">
      <alignment vertical="center"/>
    </xf>
    <xf numFmtId="0" fontId="24" fillId="2" borderId="40" xfId="3" applyFont="1" applyFill="1" applyBorder="1" applyAlignment="1">
      <alignment vertical="center"/>
    </xf>
    <xf numFmtId="0" fontId="36" fillId="3" borderId="8" xfId="3" applyFont="1" applyFill="1" applyBorder="1" applyAlignment="1">
      <alignment vertical="center"/>
    </xf>
    <xf numFmtId="2" fontId="6" fillId="0" borderId="70" xfId="6" applyNumberFormat="1" applyFont="1" applyFill="1" applyBorder="1"/>
    <xf numFmtId="0" fontId="1" fillId="0" borderId="13" xfId="3" applyFont="1" applyBorder="1" applyAlignment="1">
      <alignment vertical="center"/>
    </xf>
    <xf numFmtId="0" fontId="24" fillId="3" borderId="20" xfId="3" applyFont="1" applyFill="1" applyBorder="1" applyAlignment="1">
      <alignment vertical="center"/>
    </xf>
    <xf numFmtId="0" fontId="6" fillId="0" borderId="13" xfId="3" applyFont="1" applyBorder="1" applyAlignment="1">
      <alignment vertical="center"/>
    </xf>
    <xf numFmtId="0" fontId="24" fillId="0" borderId="20" xfId="3" applyFont="1" applyBorder="1" applyAlignment="1">
      <alignment vertical="center"/>
    </xf>
    <xf numFmtId="0" fontId="24" fillId="0" borderId="22" xfId="3" applyFont="1" applyBorder="1" applyAlignment="1">
      <alignment vertical="center"/>
    </xf>
    <xf numFmtId="0" fontId="24" fillId="3" borderId="39" xfId="3" applyFont="1" applyFill="1" applyBorder="1" applyAlignment="1">
      <alignment vertical="center"/>
    </xf>
    <xf numFmtId="0" fontId="36" fillId="3" borderId="20" xfId="3" applyFont="1" applyFill="1" applyBorder="1" applyAlignment="1">
      <alignment vertical="center"/>
    </xf>
    <xf numFmtId="0" fontId="1" fillId="0" borderId="83" xfId="3" applyFont="1" applyBorder="1" applyAlignment="1">
      <alignment vertical="center"/>
    </xf>
    <xf numFmtId="0" fontId="6" fillId="0" borderId="84" xfId="3" applyFont="1" applyBorder="1" applyAlignment="1">
      <alignment vertical="center"/>
    </xf>
    <xf numFmtId="0" fontId="24" fillId="0" borderId="85" xfId="3" applyFont="1" applyBorder="1" applyAlignment="1">
      <alignment vertical="center"/>
    </xf>
    <xf numFmtId="0" fontId="24" fillId="3" borderId="85" xfId="3" applyFont="1" applyFill="1" applyBorder="1" applyAlignment="1">
      <alignment vertical="center"/>
    </xf>
    <xf numFmtId="0" fontId="24" fillId="0" borderId="86" xfId="3" applyFont="1" applyBorder="1" applyAlignment="1">
      <alignment vertical="center"/>
    </xf>
    <xf numFmtId="0" fontId="24" fillId="3" borderId="87" xfId="3" applyFont="1" applyFill="1" applyBorder="1" applyAlignment="1">
      <alignment vertical="center"/>
    </xf>
    <xf numFmtId="0" fontId="36" fillId="3" borderId="85" xfId="3" applyFont="1" applyFill="1" applyBorder="1" applyAlignment="1">
      <alignment vertical="center"/>
    </xf>
    <xf numFmtId="0" fontId="1" fillId="0" borderId="84" xfId="3" applyFont="1" applyBorder="1" applyAlignment="1">
      <alignment vertical="center"/>
    </xf>
    <xf numFmtId="0" fontId="24" fillId="3" borderId="17" xfId="3" applyFont="1" applyFill="1" applyBorder="1" applyAlignment="1">
      <alignment vertical="center"/>
    </xf>
    <xf numFmtId="0" fontId="9" fillId="6" borderId="10" xfId="3" applyFont="1" applyFill="1" applyBorder="1" applyAlignment="1">
      <alignment vertical="center"/>
    </xf>
    <xf numFmtId="0" fontId="9" fillId="6" borderId="0" xfId="3" applyFont="1" applyFill="1" applyAlignment="1">
      <alignment vertical="center"/>
    </xf>
    <xf numFmtId="0" fontId="9" fillId="6" borderId="26" xfId="3" applyFont="1" applyFill="1" applyBorder="1" applyAlignment="1">
      <alignment vertical="center"/>
    </xf>
    <xf numFmtId="0" fontId="9" fillId="6" borderId="81" xfId="3" applyFont="1" applyFill="1" applyBorder="1" applyAlignment="1">
      <alignment vertical="center"/>
    </xf>
    <xf numFmtId="0" fontId="9" fillId="6" borderId="79" xfId="3" applyFont="1" applyFill="1" applyBorder="1" applyAlignment="1">
      <alignment vertical="center"/>
    </xf>
    <xf numFmtId="0" fontId="9" fillId="6" borderId="82" xfId="3" applyFont="1" applyFill="1" applyBorder="1" applyAlignment="1">
      <alignment vertical="center"/>
    </xf>
    <xf numFmtId="0" fontId="9" fillId="2" borderId="5" xfId="5" applyFont="1" applyFill="1" applyBorder="1" applyAlignment="1">
      <alignment horizontal="center" vertical="center" wrapText="1"/>
    </xf>
    <xf numFmtId="0" fontId="9" fillId="2" borderId="4" xfId="3" applyFont="1" applyFill="1" applyBorder="1" applyAlignment="1">
      <alignment horizontal="center" vertical="center" wrapText="1"/>
    </xf>
    <xf numFmtId="0" fontId="13" fillId="3" borderId="13" xfId="5" applyFont="1" applyFill="1" applyBorder="1" applyAlignment="1">
      <alignment horizontal="center" vertical="center" wrapText="1"/>
    </xf>
    <xf numFmtId="0" fontId="9" fillId="2" borderId="10" xfId="3" applyFont="1" applyFill="1" applyBorder="1" applyAlignment="1">
      <alignment horizontal="center" vertical="center" wrapText="1"/>
    </xf>
    <xf numFmtId="0" fontId="9" fillId="2" borderId="0" xfId="3" applyFont="1" applyFill="1" applyAlignment="1">
      <alignment horizontal="center" vertical="center" wrapText="1"/>
    </xf>
    <xf numFmtId="0" fontId="9" fillId="2" borderId="2" xfId="5" applyFont="1" applyFill="1" applyBorder="1" applyAlignment="1">
      <alignment horizontal="center" vertical="center" wrapText="1"/>
    </xf>
    <xf numFmtId="0" fontId="9" fillId="2" borderId="38" xfId="5" applyFont="1" applyFill="1" applyBorder="1" applyAlignment="1">
      <alignment horizontal="center" vertical="center" wrapText="1"/>
    </xf>
    <xf numFmtId="0" fontId="9" fillId="2" borderId="29" xfId="5" applyFont="1" applyFill="1" applyBorder="1" applyAlignment="1">
      <alignment horizontal="center" vertical="center" wrapText="1"/>
    </xf>
    <xf numFmtId="0" fontId="36" fillId="2" borderId="9" xfId="3" applyFont="1" applyFill="1" applyBorder="1" applyAlignment="1">
      <alignment vertical="center"/>
    </xf>
    <xf numFmtId="0" fontId="36" fillId="2" borderId="0" xfId="3" applyFont="1" applyFill="1" applyAlignment="1">
      <alignment vertical="center"/>
    </xf>
    <xf numFmtId="0" fontId="24" fillId="2" borderId="2" xfId="3" applyFont="1" applyFill="1" applyBorder="1" applyAlignment="1">
      <alignment vertical="center"/>
    </xf>
    <xf numFmtId="0" fontId="24" fillId="2" borderId="16" xfId="3" applyFont="1" applyFill="1" applyBorder="1" applyAlignment="1">
      <alignment vertical="center"/>
    </xf>
    <xf numFmtId="0" fontId="24" fillId="2" borderId="3" xfId="3" applyFont="1" applyFill="1" applyBorder="1" applyAlignment="1">
      <alignment vertical="center"/>
    </xf>
    <xf numFmtId="0" fontId="36" fillId="2" borderId="16" xfId="3" applyFont="1" applyFill="1" applyBorder="1" applyAlignment="1">
      <alignment vertical="center"/>
    </xf>
    <xf numFmtId="0" fontId="36" fillId="2" borderId="76" xfId="3" applyFont="1" applyFill="1" applyBorder="1" applyAlignment="1">
      <alignment vertical="center"/>
    </xf>
    <xf numFmtId="0" fontId="36" fillId="2" borderId="2" xfId="3" applyFont="1" applyFill="1" applyBorder="1" applyAlignment="1">
      <alignment vertical="center"/>
    </xf>
    <xf numFmtId="0" fontId="36" fillId="3" borderId="76" xfId="3" applyFont="1" applyFill="1" applyBorder="1" applyAlignment="1">
      <alignment vertical="center"/>
    </xf>
    <xf numFmtId="0" fontId="24" fillId="2" borderId="80" xfId="3" applyFont="1" applyFill="1" applyBorder="1" applyAlignment="1">
      <alignment vertical="center"/>
    </xf>
    <xf numFmtId="0" fontId="9" fillId="6" borderId="92" xfId="3" applyFont="1" applyFill="1" applyBorder="1" applyAlignment="1">
      <alignment vertical="center"/>
    </xf>
    <xf numFmtId="0" fontId="9" fillId="6" borderId="93" xfId="3" applyFont="1" applyFill="1" applyBorder="1" applyAlignment="1">
      <alignment vertical="center"/>
    </xf>
    <xf numFmtId="0" fontId="9" fillId="6" borderId="94" xfId="3" applyFont="1" applyFill="1" applyBorder="1" applyAlignment="1">
      <alignment vertical="center"/>
    </xf>
    <xf numFmtId="0" fontId="48" fillId="9" borderId="95" xfId="0" applyFont="1" applyFill="1" applyBorder="1"/>
    <xf numFmtId="0" fontId="51" fillId="9" borderId="0" xfId="0" applyFont="1" applyFill="1"/>
    <xf numFmtId="0" fontId="48" fillId="9" borderId="0" xfId="0" applyFont="1" applyFill="1"/>
    <xf numFmtId="0" fontId="52" fillId="9" borderId="95" xfId="0" applyFont="1" applyFill="1" applyBorder="1"/>
    <xf numFmtId="0" fontId="53" fillId="9" borderId="0" xfId="0" applyFont="1" applyFill="1"/>
    <xf numFmtId="0" fontId="56" fillId="0" borderId="0" xfId="9" applyFont="1" applyBorder="1" applyAlignment="1">
      <alignment horizontal="right"/>
    </xf>
    <xf numFmtId="0" fontId="10" fillId="2" borderId="27" xfId="0" applyFont="1" applyFill="1" applyBorder="1" applyAlignment="1">
      <alignment horizontal="center" vertical="center" wrapText="1"/>
    </xf>
    <xf numFmtId="0" fontId="12" fillId="11" borderId="27" xfId="0" applyFont="1" applyFill="1" applyBorder="1" applyAlignment="1">
      <alignment horizontal="center" vertical="center" wrapText="1"/>
    </xf>
    <xf numFmtId="0" fontId="12" fillId="11" borderId="38" xfId="0" applyFont="1" applyFill="1" applyBorder="1" applyAlignment="1">
      <alignment horizontal="center" vertical="center" wrapText="1"/>
    </xf>
    <xf numFmtId="0" fontId="12" fillId="11" borderId="28" xfId="0" applyFont="1" applyFill="1" applyBorder="1" applyAlignment="1">
      <alignment horizontal="center" vertical="center" wrapText="1"/>
    </xf>
    <xf numFmtId="0" fontId="9" fillId="11" borderId="39" xfId="0" applyFont="1" applyFill="1" applyBorder="1" applyAlignment="1">
      <alignment horizontal="center" vertical="center" wrapText="1"/>
    </xf>
    <xf numFmtId="0" fontId="35" fillId="10" borderId="64" xfId="0" applyFont="1" applyFill="1" applyBorder="1"/>
    <xf numFmtId="165" fontId="35" fillId="10" borderId="64" xfId="0" applyNumberFormat="1" applyFont="1" applyFill="1" applyBorder="1" applyAlignment="1">
      <alignment horizontal="right"/>
    </xf>
    <xf numFmtId="165" fontId="35" fillId="10" borderId="96" xfId="0" applyNumberFormat="1" applyFont="1" applyFill="1" applyBorder="1" applyAlignment="1">
      <alignment horizontal="right"/>
    </xf>
    <xf numFmtId="2" fontId="35" fillId="10" borderId="65" xfId="3" applyNumberFormat="1" applyFont="1" applyFill="1" applyBorder="1" applyAlignment="1">
      <alignment vertical="center"/>
    </xf>
    <xf numFmtId="2" fontId="35" fillId="10" borderId="64" xfId="3" applyNumberFormat="1" applyFont="1" applyFill="1" applyBorder="1" applyAlignment="1">
      <alignment vertical="center"/>
    </xf>
    <xf numFmtId="2" fontId="35" fillId="10" borderId="96" xfId="3" applyNumberFormat="1" applyFont="1" applyFill="1" applyBorder="1" applyAlignment="1">
      <alignment vertical="center"/>
    </xf>
    <xf numFmtId="0" fontId="50" fillId="0" borderId="0" xfId="0" applyFont="1" applyAlignment="1">
      <alignment horizontal="left"/>
    </xf>
    <xf numFmtId="0" fontId="1" fillId="2" borderId="97" xfId="1" applyFont="1" applyFill="1" applyBorder="1" applyAlignment="1">
      <alignment horizontal="left" vertical="center" wrapText="1"/>
    </xf>
    <xf numFmtId="0" fontId="32" fillId="0" borderId="0" xfId="1" applyFont="1" applyAlignment="1">
      <alignment horizontal="left" vertical="center" wrapText="1"/>
    </xf>
    <xf numFmtId="0" fontId="12" fillId="6" borderId="40" xfId="1" applyFont="1" applyFill="1" applyBorder="1" applyAlignment="1">
      <alignment horizontal="center" vertical="center"/>
    </xf>
    <xf numFmtId="0" fontId="57" fillId="0" borderId="0" xfId="1" applyFont="1" applyAlignment="1">
      <alignment horizontal="left" vertical="center" wrapText="1"/>
    </xf>
    <xf numFmtId="0" fontId="34" fillId="11" borderId="0" xfId="1" applyFont="1" applyFill="1" applyAlignment="1">
      <alignment horizontal="center" vertical="center" wrapText="1"/>
    </xf>
    <xf numFmtId="0" fontId="57" fillId="0" borderId="0" xfId="1" applyFont="1" applyAlignment="1">
      <alignment horizontal="center" vertical="center" wrapText="1"/>
    </xf>
    <xf numFmtId="2" fontId="13" fillId="3" borderId="44" xfId="1" applyNumberFormat="1" applyFont="1" applyFill="1" applyBorder="1" applyAlignment="1">
      <alignment horizontal="right" vertical="center" wrapText="1"/>
    </xf>
    <xf numFmtId="2" fontId="13" fillId="0" borderId="12" xfId="1" applyNumberFormat="1" applyFont="1" applyBorder="1" applyAlignment="1">
      <alignment horizontal="right" vertical="center" wrapText="1"/>
    </xf>
    <xf numFmtId="2" fontId="13" fillId="3" borderId="6" xfId="1" applyNumberFormat="1" applyFont="1" applyFill="1" applyBorder="1" applyAlignment="1">
      <alignment horizontal="right" vertical="center" wrapText="1"/>
    </xf>
    <xf numFmtId="2" fontId="13" fillId="0" borderId="6" xfId="1" applyNumberFormat="1" applyFont="1" applyBorder="1" applyAlignment="1">
      <alignment horizontal="right" vertical="center" wrapText="1"/>
    </xf>
    <xf numFmtId="2" fontId="13" fillId="0" borderId="62" xfId="1" applyNumberFormat="1" applyFont="1" applyBorder="1" applyAlignment="1">
      <alignment horizontal="right" vertical="center" wrapText="1"/>
    </xf>
    <xf numFmtId="4" fontId="13" fillId="0" borderId="62" xfId="1" applyNumberFormat="1" applyFont="1" applyBorder="1" applyAlignment="1">
      <alignment horizontal="right" vertical="center" wrapText="1"/>
    </xf>
    <xf numFmtId="0" fontId="33" fillId="0" borderId="27" xfId="3" applyFont="1" applyBorder="1" applyAlignment="1">
      <alignment horizontal="center" vertical="center" wrapText="1"/>
    </xf>
    <xf numFmtId="0" fontId="33" fillId="0" borderId="27" xfId="5" applyFont="1" applyBorder="1" applyAlignment="1">
      <alignment horizontal="center" vertical="center"/>
    </xf>
    <xf numFmtId="0" fontId="33" fillId="0" borderId="27" xfId="5" applyFont="1" applyBorder="1" applyAlignment="1">
      <alignment horizontal="center" vertical="center" wrapText="1"/>
    </xf>
    <xf numFmtId="0" fontId="1" fillId="0" borderId="27" xfId="5" applyFont="1" applyBorder="1" applyAlignment="1">
      <alignment horizontal="center" vertical="center" wrapText="1"/>
    </xf>
    <xf numFmtId="0" fontId="5" fillId="2" borderId="27" xfId="5" applyFont="1" applyFill="1" applyBorder="1" applyAlignment="1">
      <alignment horizontal="center" vertical="center" wrapText="1"/>
    </xf>
    <xf numFmtId="0" fontId="1" fillId="0" borderId="27" xfId="3" applyFont="1" applyBorder="1" applyAlignment="1">
      <alignment horizontal="center" vertical="center" wrapText="1"/>
    </xf>
    <xf numFmtId="4" fontId="13" fillId="0" borderId="6" xfId="1" applyNumberFormat="1" applyFont="1" applyBorder="1" applyAlignment="1">
      <alignment horizontal="right" vertical="center" wrapText="1"/>
    </xf>
    <xf numFmtId="0" fontId="34" fillId="11" borderId="99" xfId="1" applyFont="1" applyFill="1" applyBorder="1" applyAlignment="1">
      <alignment horizontal="center" vertical="center" wrapText="1"/>
    </xf>
    <xf numFmtId="0" fontId="12" fillId="6" borderId="100" xfId="1" applyFont="1" applyFill="1" applyBorder="1" applyAlignment="1">
      <alignment horizontal="center" vertical="center"/>
    </xf>
    <xf numFmtId="0" fontId="19" fillId="3" borderId="100" xfId="1" applyFont="1" applyFill="1" applyBorder="1" applyAlignment="1">
      <alignment horizontal="center" vertical="center" wrapText="1"/>
    </xf>
    <xf numFmtId="0" fontId="12" fillId="6" borderId="102" xfId="1" applyFont="1" applyFill="1" applyBorder="1" applyAlignment="1">
      <alignment horizontal="center" vertical="center"/>
    </xf>
    <xf numFmtId="0" fontId="19" fillId="3" borderId="102" xfId="1" applyFont="1" applyFill="1" applyBorder="1" applyAlignment="1">
      <alignment horizontal="center" vertical="center" wrapText="1"/>
    </xf>
    <xf numFmtId="165" fontId="13" fillId="3" borderId="102" xfId="1" applyNumberFormat="1" applyFont="1" applyFill="1" applyBorder="1" applyAlignment="1">
      <alignment horizontal="right" vertical="center" wrapText="1"/>
    </xf>
    <xf numFmtId="165" fontId="13" fillId="0" borderId="103" xfId="1" applyNumberFormat="1" applyFont="1" applyBorder="1" applyAlignment="1">
      <alignment horizontal="right" vertical="center" wrapText="1"/>
    </xf>
    <xf numFmtId="165" fontId="13" fillId="3" borderId="104" xfId="1" applyNumberFormat="1" applyFont="1" applyFill="1" applyBorder="1" applyAlignment="1">
      <alignment horizontal="right" vertical="center" wrapText="1"/>
    </xf>
    <xf numFmtId="165" fontId="13" fillId="0" borderId="101" xfId="1" applyNumberFormat="1" applyFont="1" applyBorder="1" applyAlignment="1">
      <alignment horizontal="right" vertical="center" wrapText="1"/>
    </xf>
    <xf numFmtId="165" fontId="13" fillId="3" borderId="105" xfId="1" applyNumberFormat="1" applyFont="1" applyFill="1" applyBorder="1" applyAlignment="1">
      <alignment horizontal="right" vertical="center" wrapText="1"/>
    </xf>
    <xf numFmtId="165" fontId="13" fillId="0" borderId="105" xfId="1" applyNumberFormat="1" applyFont="1" applyBorder="1" applyAlignment="1">
      <alignment horizontal="right" vertical="center" wrapText="1"/>
    </xf>
    <xf numFmtId="165" fontId="13" fillId="0" borderId="106" xfId="1" applyNumberFormat="1" applyFont="1" applyBorder="1" applyAlignment="1">
      <alignment horizontal="right" vertical="center" wrapText="1"/>
    </xf>
    <xf numFmtId="165" fontId="13" fillId="0" borderId="107" xfId="1" applyNumberFormat="1" applyFont="1" applyBorder="1" applyAlignment="1">
      <alignment horizontal="right" vertical="center" wrapText="1"/>
    </xf>
    <xf numFmtId="165" fontId="13" fillId="0" borderId="108" xfId="1" applyNumberFormat="1" applyFont="1" applyBorder="1" applyAlignment="1">
      <alignment horizontal="right" vertical="center" wrapText="1"/>
    </xf>
    <xf numFmtId="165" fontId="13" fillId="3" borderId="111" xfId="1" applyNumberFormat="1" applyFont="1" applyFill="1" applyBorder="1" applyAlignment="1">
      <alignment horizontal="right" vertical="center" wrapText="1"/>
    </xf>
    <xf numFmtId="165" fontId="13" fillId="3" borderId="112" xfId="1" applyNumberFormat="1" applyFont="1" applyFill="1" applyBorder="1" applyAlignment="1">
      <alignment horizontal="right" vertical="center" wrapText="1"/>
    </xf>
    <xf numFmtId="165" fontId="13" fillId="0" borderId="112" xfId="1" applyNumberFormat="1" applyFont="1" applyBorder="1" applyAlignment="1">
      <alignment horizontal="right" vertical="center" wrapText="1"/>
    </xf>
    <xf numFmtId="165" fontId="13" fillId="0" borderId="113" xfId="1" applyNumberFormat="1" applyFont="1" applyBorder="1" applyAlignment="1">
      <alignment horizontal="right" vertical="center" wrapText="1"/>
    </xf>
    <xf numFmtId="165" fontId="13" fillId="0" borderId="114" xfId="1" applyNumberFormat="1" applyFont="1" applyBorder="1" applyAlignment="1">
      <alignment horizontal="right" vertical="center" wrapText="1"/>
    </xf>
    <xf numFmtId="0" fontId="9" fillId="2" borderId="27" xfId="5" applyFont="1" applyFill="1" applyBorder="1" applyAlignment="1">
      <alignment horizontal="center" vertical="center" wrapText="1"/>
    </xf>
    <xf numFmtId="0" fontId="35" fillId="12" borderId="66" xfId="0" applyFont="1" applyFill="1" applyBorder="1"/>
    <xf numFmtId="165" fontId="35" fillId="12" borderId="66" xfId="0" applyNumberFormat="1" applyFont="1" applyFill="1" applyBorder="1" applyAlignment="1">
      <alignment horizontal="right"/>
    </xf>
    <xf numFmtId="165" fontId="35" fillId="12" borderId="67" xfId="0" applyNumberFormat="1" applyFont="1" applyFill="1" applyBorder="1" applyAlignment="1">
      <alignment horizontal="right"/>
    </xf>
    <xf numFmtId="2" fontId="35" fillId="12" borderId="68" xfId="3" applyNumberFormat="1" applyFont="1" applyFill="1" applyBorder="1" applyAlignment="1">
      <alignment vertical="center"/>
    </xf>
    <xf numFmtId="2" fontId="35" fillId="12" borderId="66" xfId="3" applyNumberFormat="1" applyFont="1" applyFill="1" applyBorder="1" applyAlignment="1">
      <alignment vertical="center"/>
    </xf>
    <xf numFmtId="2" fontId="35" fillId="12" borderId="67" xfId="3" applyNumberFormat="1" applyFont="1" applyFill="1" applyBorder="1" applyAlignment="1">
      <alignment vertical="center"/>
    </xf>
    <xf numFmtId="0" fontId="9" fillId="11" borderId="76" xfId="0" applyFont="1" applyFill="1" applyBorder="1" applyAlignment="1">
      <alignment horizontal="center" vertical="center" wrapText="1"/>
    </xf>
    <xf numFmtId="0" fontId="9" fillId="11" borderId="115" xfId="0" applyFont="1" applyFill="1" applyBorder="1" applyAlignment="1">
      <alignment horizontal="center" vertical="center" wrapText="1"/>
    </xf>
    <xf numFmtId="0" fontId="35" fillId="12" borderId="116" xfId="0" applyFont="1" applyFill="1" applyBorder="1"/>
    <xf numFmtId="165" fontId="35" fillId="12" borderId="117" xfId="0" applyNumberFormat="1" applyFont="1" applyFill="1" applyBorder="1" applyAlignment="1">
      <alignment horizontal="right"/>
    </xf>
    <xf numFmtId="165" fontId="35" fillId="12" borderId="118" xfId="0" applyNumberFormat="1" applyFont="1" applyFill="1" applyBorder="1" applyAlignment="1">
      <alignment horizontal="right"/>
    </xf>
    <xf numFmtId="2" fontId="35" fillId="12" borderId="119" xfId="3" applyNumberFormat="1" applyFont="1" applyFill="1" applyBorder="1" applyAlignment="1">
      <alignment vertical="center"/>
    </xf>
    <xf numFmtId="2" fontId="35" fillId="12" borderId="117" xfId="3" applyNumberFormat="1" applyFont="1" applyFill="1" applyBorder="1" applyAlignment="1">
      <alignment vertical="center"/>
    </xf>
    <xf numFmtId="2" fontId="35" fillId="12" borderId="120" xfId="3" applyNumberFormat="1" applyFont="1" applyFill="1" applyBorder="1" applyAlignment="1">
      <alignment vertical="center"/>
    </xf>
    <xf numFmtId="165" fontId="13" fillId="0" borderId="24" xfId="1" applyNumberFormat="1" applyFont="1" applyBorder="1"/>
    <xf numFmtId="165" fontId="13" fillId="0" borderId="4" xfId="1" applyNumberFormat="1" applyFont="1" applyBorder="1"/>
    <xf numFmtId="165" fontId="13" fillId="0" borderId="11" xfId="1" applyNumberFormat="1" applyFont="1" applyBorder="1"/>
    <xf numFmtId="165" fontId="13" fillId="0" borderId="12" xfId="1" applyNumberFormat="1" applyFont="1" applyBorder="1"/>
    <xf numFmtId="4" fontId="13" fillId="0" borderId="11" xfId="1" applyNumberFormat="1" applyFont="1" applyBorder="1"/>
    <xf numFmtId="4" fontId="13" fillId="0" borderId="12" xfId="1" applyNumberFormat="1" applyFont="1" applyBorder="1"/>
    <xf numFmtId="165" fontId="13" fillId="0" borderId="101" xfId="1" applyNumberFormat="1" applyFont="1" applyBorder="1"/>
    <xf numFmtId="0" fontId="45" fillId="0" borderId="0" xfId="5" applyFont="1"/>
    <xf numFmtId="165" fontId="13" fillId="0" borderId="0" xfId="1" applyNumberFormat="1" applyFont="1"/>
    <xf numFmtId="165" fontId="13" fillId="2" borderId="0" xfId="1" applyNumberFormat="1" applyFont="1" applyFill="1"/>
    <xf numFmtId="0" fontId="42" fillId="0" borderId="0" xfId="0" applyFont="1"/>
    <xf numFmtId="0" fontId="3" fillId="0" borderId="0" xfId="0" applyFont="1"/>
    <xf numFmtId="0" fontId="49" fillId="0" borderId="0" xfId="9" applyBorder="1" applyAlignment="1">
      <alignment horizontal="right"/>
    </xf>
    <xf numFmtId="0" fontId="60" fillId="0" borderId="0" xfId="9" applyFont="1" applyBorder="1" applyAlignment="1">
      <alignment horizontal="right"/>
    </xf>
    <xf numFmtId="0" fontId="61" fillId="0" borderId="0" xfId="0" applyFont="1"/>
    <xf numFmtId="0" fontId="62" fillId="0" borderId="0" xfId="0" applyFont="1"/>
    <xf numFmtId="0" fontId="63" fillId="0" borderId="0" xfId="0" applyFont="1"/>
    <xf numFmtId="0" fontId="50" fillId="0" borderId="0" xfId="0" applyFont="1"/>
    <xf numFmtId="0" fontId="2" fillId="0" borderId="0" xfId="7" applyFont="1"/>
    <xf numFmtId="0" fontId="4" fillId="0" borderId="0" xfId="10"/>
    <xf numFmtId="0" fontId="32" fillId="0" borderId="0" xfId="10" applyFont="1" applyAlignment="1">
      <alignment horizontal="left" vertical="center" wrapText="1"/>
    </xf>
    <xf numFmtId="0" fontId="57" fillId="0" borderId="0" xfId="10" applyFont="1" applyAlignment="1">
      <alignment horizontal="left" vertical="center" wrapText="1"/>
    </xf>
    <xf numFmtId="0" fontId="34" fillId="11" borderId="0" xfId="10" applyFont="1" applyFill="1" applyAlignment="1">
      <alignment horizontal="center" vertical="center" wrapText="1"/>
    </xf>
    <xf numFmtId="0" fontId="57" fillId="0" borderId="0" xfId="10" applyFont="1" applyAlignment="1">
      <alignment horizontal="center" vertical="center" wrapText="1"/>
    </xf>
    <xf numFmtId="0" fontId="34" fillId="11" borderId="99" xfId="10" applyFont="1" applyFill="1" applyBorder="1" applyAlignment="1">
      <alignment horizontal="center" vertical="center" wrapText="1"/>
    </xf>
    <xf numFmtId="0" fontId="1" fillId="2" borderId="97" xfId="10" applyFont="1" applyFill="1" applyBorder="1" applyAlignment="1">
      <alignment horizontal="left" vertical="center" wrapText="1"/>
    </xf>
    <xf numFmtId="0" fontId="12" fillId="0" borderId="0" xfId="10" applyFont="1" applyAlignment="1">
      <alignment horizontal="center" vertical="center"/>
    </xf>
    <xf numFmtId="0" fontId="12" fillId="6" borderId="40" xfId="10" applyFont="1" applyFill="1" applyBorder="1" applyAlignment="1">
      <alignment horizontal="center" vertical="center"/>
    </xf>
    <xf numFmtId="0" fontId="12" fillId="0" borderId="0" xfId="10" applyFont="1" applyAlignment="1">
      <alignment vertical="center"/>
    </xf>
    <xf numFmtId="0" fontId="12" fillId="6" borderId="100" xfId="10" applyFont="1" applyFill="1" applyBorder="1" applyAlignment="1">
      <alignment horizontal="center" vertical="center"/>
    </xf>
    <xf numFmtId="0" fontId="29" fillId="2" borderId="4" xfId="10" applyFont="1" applyFill="1" applyBorder="1" applyAlignment="1">
      <alignment horizontal="left" vertical="center" wrapText="1"/>
    </xf>
    <xf numFmtId="0" fontId="19" fillId="3" borderId="27" xfId="10" applyFont="1" applyFill="1" applyBorder="1" applyAlignment="1">
      <alignment horizontal="center" vertical="center" wrapText="1"/>
    </xf>
    <xf numFmtId="0" fontId="19" fillId="3" borderId="40" xfId="10" applyFont="1" applyFill="1" applyBorder="1" applyAlignment="1">
      <alignment horizontal="center" vertical="center" wrapText="1"/>
    </xf>
    <xf numFmtId="0" fontId="19" fillId="0" borderId="0" xfId="10" applyFont="1" applyAlignment="1">
      <alignment horizontal="center" vertical="center" wrapText="1"/>
    </xf>
    <xf numFmtId="0" fontId="19" fillId="3" borderId="100" xfId="10" applyFont="1" applyFill="1" applyBorder="1" applyAlignment="1">
      <alignment horizontal="center" vertical="center" wrapText="1"/>
    </xf>
    <xf numFmtId="165" fontId="13" fillId="3" borderId="39" xfId="10" applyNumberFormat="1" applyFont="1" applyFill="1" applyBorder="1" applyAlignment="1">
      <alignment horizontal="left" vertical="center" wrapText="1"/>
    </xf>
    <xf numFmtId="165" fontId="13" fillId="2" borderId="0" xfId="10" applyNumberFormat="1" applyFont="1" applyFill="1" applyAlignment="1">
      <alignment horizontal="left" vertical="center" wrapText="1"/>
    </xf>
    <xf numFmtId="165" fontId="13" fillId="3" borderId="27" xfId="10" applyNumberFormat="1" applyFont="1" applyFill="1" applyBorder="1" applyAlignment="1">
      <alignment horizontal="right" vertical="center" wrapText="1"/>
    </xf>
    <xf numFmtId="165" fontId="13" fillId="3" borderId="40" xfId="10" applyNumberFormat="1" applyFont="1" applyFill="1" applyBorder="1" applyAlignment="1">
      <alignment horizontal="right" vertical="center" wrapText="1"/>
    </xf>
    <xf numFmtId="165" fontId="13" fillId="0" borderId="0" xfId="10" applyNumberFormat="1" applyFont="1" applyAlignment="1">
      <alignment horizontal="right" vertical="center" wrapText="1"/>
    </xf>
    <xf numFmtId="165" fontId="13" fillId="3" borderId="14" xfId="10" applyNumberFormat="1" applyFont="1" applyFill="1" applyBorder="1" applyAlignment="1">
      <alignment horizontal="right" vertical="center" wrapText="1"/>
    </xf>
    <xf numFmtId="2" fontId="13" fillId="3" borderId="27" xfId="10" applyNumberFormat="1" applyFont="1" applyFill="1" applyBorder="1" applyAlignment="1">
      <alignment horizontal="right" vertical="center" wrapText="1"/>
    </xf>
    <xf numFmtId="2" fontId="13" fillId="3" borderId="40" xfId="10" applyNumberFormat="1" applyFont="1" applyFill="1" applyBorder="1" applyAlignment="1">
      <alignment horizontal="right" vertical="center" wrapText="1"/>
    </xf>
    <xf numFmtId="165" fontId="13" fillId="3" borderId="108" xfId="10" applyNumberFormat="1" applyFont="1" applyFill="1" applyBorder="1" applyAlignment="1">
      <alignment horizontal="right" vertical="center" wrapText="1"/>
    </xf>
    <xf numFmtId="165" fontId="13" fillId="0" borderId="20" xfId="10" applyNumberFormat="1" applyFont="1" applyBorder="1" applyAlignment="1">
      <alignment horizontal="left" vertical="center" wrapText="1"/>
    </xf>
    <xf numFmtId="165" fontId="13" fillId="0" borderId="14" xfId="10" applyNumberFormat="1" applyFont="1" applyBorder="1" applyAlignment="1">
      <alignment horizontal="right" vertical="center" wrapText="1"/>
    </xf>
    <xf numFmtId="165" fontId="13" fillId="0" borderId="15" xfId="10" applyNumberFormat="1" applyFont="1" applyBorder="1" applyAlignment="1">
      <alignment horizontal="right" vertical="center" wrapText="1"/>
    </xf>
    <xf numFmtId="2" fontId="13" fillId="0" borderId="14" xfId="10" applyNumberFormat="1" applyFont="1" applyBorder="1" applyAlignment="1">
      <alignment horizontal="right" vertical="center" wrapText="1"/>
    </xf>
    <xf numFmtId="2" fontId="13" fillId="0" borderId="15" xfId="10" applyNumberFormat="1" applyFont="1" applyBorder="1" applyAlignment="1">
      <alignment horizontal="right" vertical="center" wrapText="1"/>
    </xf>
    <xf numFmtId="165" fontId="13" fillId="0" borderId="108" xfId="10" applyNumberFormat="1" applyFont="1" applyBorder="1" applyAlignment="1">
      <alignment horizontal="right" vertical="center" wrapText="1"/>
    </xf>
    <xf numFmtId="165" fontId="13" fillId="3" borderId="41" xfId="10" applyNumberFormat="1" applyFont="1" applyFill="1" applyBorder="1" applyAlignment="1">
      <alignment horizontal="left" vertical="center" wrapText="1"/>
    </xf>
    <xf numFmtId="165" fontId="13" fillId="3" borderId="43" xfId="10" applyNumberFormat="1" applyFont="1" applyFill="1" applyBorder="1" applyAlignment="1">
      <alignment horizontal="right" vertical="center" wrapText="1"/>
    </xf>
    <xf numFmtId="2" fontId="13" fillId="3" borderId="43" xfId="10" applyNumberFormat="1" applyFont="1" applyFill="1" applyBorder="1" applyAlignment="1">
      <alignment horizontal="right" vertical="center" wrapText="1"/>
    </xf>
    <xf numFmtId="2" fontId="13" fillId="3" borderId="44" xfId="10" applyNumberFormat="1" applyFont="1" applyFill="1" applyBorder="1" applyAlignment="1">
      <alignment horizontal="right" vertical="center" wrapText="1"/>
    </xf>
    <xf numFmtId="165" fontId="13" fillId="3" borderId="109" xfId="10" applyNumberFormat="1" applyFont="1" applyFill="1" applyBorder="1" applyAlignment="1">
      <alignment horizontal="right" vertical="center" wrapText="1"/>
    </xf>
    <xf numFmtId="165" fontId="13" fillId="0" borderId="24" xfId="10" applyNumberFormat="1" applyFont="1" applyBorder="1" applyAlignment="1">
      <alignment horizontal="left" vertical="center" wrapText="1"/>
    </xf>
    <xf numFmtId="165" fontId="13" fillId="0" borderId="11" xfId="10" applyNumberFormat="1" applyFont="1" applyBorder="1" applyAlignment="1">
      <alignment horizontal="right" vertical="center" wrapText="1"/>
    </xf>
    <xf numFmtId="165" fontId="13" fillId="0" borderId="110" xfId="10" applyNumberFormat="1" applyFont="1" applyBorder="1" applyAlignment="1">
      <alignment horizontal="right" vertical="center" wrapText="1"/>
    </xf>
    <xf numFmtId="165" fontId="13" fillId="3" borderId="111" xfId="10" applyNumberFormat="1" applyFont="1" applyFill="1" applyBorder="1" applyAlignment="1">
      <alignment horizontal="right" vertical="center" wrapText="1"/>
    </xf>
    <xf numFmtId="165" fontId="13" fillId="3" borderId="22" xfId="10" applyNumberFormat="1" applyFont="1" applyFill="1" applyBorder="1" applyAlignment="1">
      <alignment horizontal="left" vertical="center" wrapText="1"/>
    </xf>
    <xf numFmtId="165" fontId="13" fillId="3" borderId="5" xfId="10" applyNumberFormat="1" applyFont="1" applyFill="1" applyBorder="1" applyAlignment="1">
      <alignment horizontal="right" vertical="center" wrapText="1"/>
    </xf>
    <xf numFmtId="165" fontId="13" fillId="3" borderId="6" xfId="10" applyNumberFormat="1" applyFont="1" applyFill="1" applyBorder="1" applyAlignment="1">
      <alignment horizontal="right" vertical="center" wrapText="1"/>
    </xf>
    <xf numFmtId="2" fontId="13" fillId="3" borderId="5" xfId="10" applyNumberFormat="1" applyFont="1" applyFill="1" applyBorder="1" applyAlignment="1">
      <alignment horizontal="right" vertical="center" wrapText="1"/>
    </xf>
    <xf numFmtId="2" fontId="13" fillId="3" borderId="6" xfId="10" applyNumberFormat="1" applyFont="1" applyFill="1" applyBorder="1" applyAlignment="1">
      <alignment horizontal="right" vertical="center" wrapText="1"/>
    </xf>
    <xf numFmtId="165" fontId="13" fillId="3" borderId="112" xfId="10" applyNumberFormat="1" applyFont="1" applyFill="1" applyBorder="1" applyAlignment="1">
      <alignment horizontal="right" vertical="center" wrapText="1"/>
    </xf>
    <xf numFmtId="165" fontId="13" fillId="0" borderId="10" xfId="10" applyNumberFormat="1" applyFont="1" applyBorder="1" applyAlignment="1">
      <alignment horizontal="left" vertical="center" wrapText="1"/>
    </xf>
    <xf numFmtId="165" fontId="13" fillId="2" borderId="4" xfId="10" applyNumberFormat="1" applyFont="1" applyFill="1" applyBorder="1" applyAlignment="1">
      <alignment horizontal="left" vertical="center" wrapText="1"/>
    </xf>
    <xf numFmtId="165" fontId="13" fillId="0" borderId="5" xfId="10" applyNumberFormat="1" applyFont="1" applyBorder="1" applyAlignment="1">
      <alignment horizontal="right" vertical="center" wrapText="1"/>
    </xf>
    <xf numFmtId="165" fontId="13" fillId="0" borderId="6" xfId="10" applyNumberFormat="1" applyFont="1" applyBorder="1" applyAlignment="1">
      <alignment horizontal="right" vertical="center" wrapText="1"/>
    </xf>
    <xf numFmtId="2" fontId="13" fillId="0" borderId="5" xfId="10" applyNumberFormat="1" applyFont="1" applyBorder="1" applyAlignment="1">
      <alignment horizontal="right" vertical="center" wrapText="1"/>
    </xf>
    <xf numFmtId="2" fontId="13" fillId="0" borderId="6" xfId="10" applyNumberFormat="1" applyFont="1" applyBorder="1" applyAlignment="1">
      <alignment horizontal="right" vertical="center" wrapText="1"/>
    </xf>
    <xf numFmtId="165" fontId="13" fillId="0" borderId="112" xfId="10" applyNumberFormat="1" applyFont="1" applyBorder="1" applyAlignment="1">
      <alignment horizontal="right" vertical="center" wrapText="1"/>
    </xf>
    <xf numFmtId="2" fontId="13" fillId="0" borderId="50" xfId="10" applyNumberFormat="1" applyFont="1" applyBorder="1" applyAlignment="1">
      <alignment horizontal="right" vertical="center" wrapText="1"/>
    </xf>
    <xf numFmtId="2" fontId="13" fillId="0" borderId="62" xfId="10" applyNumberFormat="1" applyFont="1" applyBorder="1" applyAlignment="1">
      <alignment horizontal="right" vertical="center" wrapText="1"/>
    </xf>
    <xf numFmtId="4" fontId="13" fillId="3" borderId="27" xfId="10" applyNumberFormat="1" applyFont="1" applyFill="1" applyBorder="1" applyAlignment="1">
      <alignment horizontal="right" vertical="center" wrapText="1"/>
    </xf>
    <xf numFmtId="4" fontId="13" fillId="3" borderId="40" xfId="10" applyNumberFormat="1" applyFont="1" applyFill="1" applyBorder="1" applyAlignment="1">
      <alignment horizontal="right" vertical="center" wrapText="1"/>
    </xf>
    <xf numFmtId="4" fontId="13" fillId="0" borderId="14" xfId="10" applyNumberFormat="1" applyFont="1" applyBorder="1" applyAlignment="1">
      <alignment horizontal="right" vertical="center" wrapText="1"/>
    </xf>
    <xf numFmtId="4" fontId="13" fillId="0" borderId="15" xfId="10" applyNumberFormat="1" applyFont="1" applyBorder="1" applyAlignment="1">
      <alignment horizontal="right" vertical="center" wrapText="1"/>
    </xf>
    <xf numFmtId="4" fontId="13" fillId="3" borderId="5" xfId="10" applyNumberFormat="1" applyFont="1" applyFill="1" applyBorder="1" applyAlignment="1">
      <alignment horizontal="right" vertical="center" wrapText="1"/>
    </xf>
    <xf numFmtId="4" fontId="13" fillId="3" borderId="6" xfId="10" applyNumberFormat="1" applyFont="1" applyFill="1" applyBorder="1" applyAlignment="1">
      <alignment horizontal="right" vertical="center" wrapText="1"/>
    </xf>
    <xf numFmtId="165" fontId="13" fillId="0" borderId="57" xfId="10" applyNumberFormat="1" applyFont="1" applyBorder="1" applyAlignment="1">
      <alignment horizontal="left" vertical="center" wrapText="1"/>
    </xf>
    <xf numFmtId="165" fontId="13" fillId="2" borderId="47" xfId="10" applyNumberFormat="1" applyFont="1" applyFill="1" applyBorder="1" applyAlignment="1">
      <alignment horizontal="left" vertical="center" wrapText="1"/>
    </xf>
    <xf numFmtId="165" fontId="13" fillId="0" borderId="50" xfId="10" applyNumberFormat="1" applyFont="1" applyBorder="1" applyAlignment="1">
      <alignment horizontal="right" vertical="center" wrapText="1"/>
    </xf>
    <xf numFmtId="165" fontId="13" fillId="0" borderId="62" xfId="10" applyNumberFormat="1" applyFont="1" applyBorder="1" applyAlignment="1">
      <alignment horizontal="right" vertical="center" wrapText="1"/>
    </xf>
    <xf numFmtId="4" fontId="13" fillId="0" borderId="50" xfId="10" applyNumberFormat="1" applyFont="1" applyBorder="1" applyAlignment="1">
      <alignment horizontal="right" vertical="center" wrapText="1"/>
    </xf>
    <xf numFmtId="4" fontId="13" fillId="0" borderId="62" xfId="10" applyNumberFormat="1" applyFont="1" applyBorder="1" applyAlignment="1">
      <alignment horizontal="right" vertical="center" wrapText="1"/>
    </xf>
    <xf numFmtId="165" fontId="13" fillId="0" borderId="113" xfId="10" applyNumberFormat="1" applyFont="1" applyBorder="1" applyAlignment="1">
      <alignment horizontal="right" vertical="center" wrapText="1"/>
    </xf>
    <xf numFmtId="4" fontId="13" fillId="3" borderId="14" xfId="10" applyNumberFormat="1" applyFont="1" applyFill="1" applyBorder="1" applyAlignment="1">
      <alignment horizontal="right" vertical="center" wrapText="1"/>
    </xf>
    <xf numFmtId="4" fontId="13" fillId="3" borderId="15" xfId="10" applyNumberFormat="1" applyFont="1" applyFill="1" applyBorder="1" applyAlignment="1">
      <alignment horizontal="right" vertical="center" wrapText="1"/>
    </xf>
    <xf numFmtId="4" fontId="13" fillId="0" borderId="48" xfId="10" applyNumberFormat="1" applyFont="1" applyBorder="1" applyAlignment="1">
      <alignment horizontal="right" vertical="center" wrapText="1"/>
    </xf>
    <xf numFmtId="4" fontId="13" fillId="0" borderId="49" xfId="10" applyNumberFormat="1" applyFont="1" applyBorder="1" applyAlignment="1">
      <alignment horizontal="right" vertical="center" wrapText="1"/>
    </xf>
    <xf numFmtId="2" fontId="13" fillId="3" borderId="38" xfId="10" applyNumberFormat="1" applyFont="1" applyFill="1" applyBorder="1" applyAlignment="1">
      <alignment horizontal="right" vertical="center" wrapText="1"/>
    </xf>
    <xf numFmtId="165" fontId="13" fillId="0" borderId="49" xfId="10" applyNumberFormat="1" applyFont="1" applyBorder="1" applyAlignment="1">
      <alignment horizontal="right" vertical="center" wrapText="1"/>
    </xf>
    <xf numFmtId="165" fontId="13" fillId="0" borderId="48" xfId="10" applyNumberFormat="1" applyFont="1" applyBorder="1" applyAlignment="1">
      <alignment horizontal="right" vertical="center" wrapText="1"/>
    </xf>
    <xf numFmtId="165" fontId="13" fillId="0" borderId="114" xfId="10" applyNumberFormat="1" applyFont="1" applyBorder="1" applyAlignment="1">
      <alignment horizontal="right" vertical="center" wrapText="1"/>
    </xf>
    <xf numFmtId="165" fontId="13" fillId="0" borderId="46" xfId="10" applyNumberFormat="1" applyFont="1" applyBorder="1" applyAlignment="1">
      <alignment horizontal="left" vertical="center" wrapText="1"/>
    </xf>
    <xf numFmtId="165" fontId="13" fillId="0" borderId="0" xfId="10" applyNumberFormat="1" applyFont="1"/>
    <xf numFmtId="165" fontId="13" fillId="2" borderId="0" xfId="10" applyNumberFormat="1" applyFont="1" applyFill="1"/>
    <xf numFmtId="165" fontId="13" fillId="0" borderId="4" xfId="10" applyNumberFormat="1" applyFont="1" applyBorder="1"/>
    <xf numFmtId="3" fontId="68" fillId="9" borderId="0" xfId="11" applyNumberFormat="1" applyFont="1" applyFill="1"/>
    <xf numFmtId="4" fontId="68" fillId="9" borderId="0" xfId="12" applyNumberFormat="1" applyFont="1" applyFill="1" applyAlignment="1">
      <alignment horizontal="right"/>
    </xf>
    <xf numFmtId="3" fontId="68" fillId="9" borderId="0" xfId="12" applyNumberFormat="1" applyFont="1" applyFill="1" applyAlignment="1">
      <alignment horizontal="right"/>
    </xf>
    <xf numFmtId="3" fontId="68" fillId="13" borderId="0" xfId="11" applyNumberFormat="1" applyFont="1" applyFill="1"/>
    <xf numFmtId="4" fontId="68" fillId="13" borderId="0" xfId="12" applyNumberFormat="1" applyFont="1" applyFill="1" applyAlignment="1">
      <alignment horizontal="right"/>
    </xf>
    <xf numFmtId="3" fontId="68" fillId="13" borderId="0" xfId="12" applyNumberFormat="1" applyFont="1" applyFill="1" applyAlignment="1">
      <alignment horizontal="right"/>
    </xf>
    <xf numFmtId="3" fontId="47" fillId="9" borderId="0" xfId="11" applyNumberFormat="1" applyFont="1" applyFill="1"/>
    <xf numFmtId="4" fontId="47" fillId="9" borderId="0" xfId="12" applyNumberFormat="1" applyFont="1" applyFill="1" applyAlignment="1">
      <alignment horizontal="right"/>
    </xf>
    <xf numFmtId="3" fontId="47" fillId="9" borderId="0" xfId="12" applyNumberFormat="1" applyFont="1" applyFill="1" applyAlignment="1">
      <alignment horizontal="right"/>
    </xf>
    <xf numFmtId="3" fontId="47" fillId="13" borderId="0" xfId="11" applyNumberFormat="1" applyFont="1" applyFill="1"/>
    <xf numFmtId="4" fontId="47" fillId="13" borderId="0" xfId="12" applyNumberFormat="1" applyFont="1" applyFill="1" applyAlignment="1">
      <alignment horizontal="right"/>
    </xf>
    <xf numFmtId="3" fontId="47" fillId="13" borderId="0" xfId="12" applyNumberFormat="1" applyFont="1" applyFill="1" applyAlignment="1">
      <alignment horizontal="right"/>
    </xf>
    <xf numFmtId="0" fontId="69" fillId="9" borderId="0" xfId="8" applyFont="1" applyFill="1" applyAlignment="1">
      <alignment horizontal="left"/>
    </xf>
    <xf numFmtId="0" fontId="24" fillId="9" borderId="0" xfId="8" applyFont="1" applyFill="1"/>
    <xf numFmtId="0" fontId="67" fillId="11" borderId="124" xfId="8" applyFont="1" applyFill="1" applyBorder="1" applyAlignment="1">
      <alignment horizontal="center" vertical="center" wrapText="1"/>
    </xf>
    <xf numFmtId="0" fontId="70" fillId="14" borderId="125" xfId="8" applyFont="1" applyFill="1" applyBorder="1" applyAlignment="1">
      <alignment horizontal="center" vertical="center" wrapText="1"/>
    </xf>
    <xf numFmtId="0" fontId="70" fillId="14" borderId="124" xfId="8" applyFont="1" applyFill="1" applyBorder="1" applyAlignment="1">
      <alignment horizontal="center" vertical="center" wrapText="1"/>
    </xf>
    <xf numFmtId="0" fontId="65" fillId="0" borderId="0" xfId="7" applyFont="1"/>
    <xf numFmtId="3" fontId="73" fillId="9" borderId="27" xfId="4" applyNumberFormat="1" applyFont="1" applyFill="1" applyBorder="1" applyAlignment="1">
      <alignment horizontal="right"/>
    </xf>
    <xf numFmtId="165" fontId="73" fillId="9" borderId="27" xfId="4" applyNumberFormat="1" applyFont="1" applyFill="1" applyBorder="1" applyAlignment="1">
      <alignment horizontal="right"/>
    </xf>
    <xf numFmtId="3" fontId="73" fillId="4" borderId="27" xfId="4" applyNumberFormat="1" applyFont="1" applyFill="1" applyBorder="1" applyAlignment="1">
      <alignment horizontal="right"/>
    </xf>
    <xf numFmtId="165" fontId="73" fillId="4" borderId="27" xfId="4" applyNumberFormat="1" applyFont="1" applyFill="1" applyBorder="1" applyAlignment="1">
      <alignment horizontal="right"/>
    </xf>
    <xf numFmtId="3" fontId="73" fillId="4" borderId="11" xfId="4" applyNumberFormat="1" applyFont="1" applyFill="1" applyBorder="1" applyAlignment="1">
      <alignment horizontal="right"/>
    </xf>
    <xf numFmtId="165" fontId="73" fillId="4" borderId="11" xfId="4" applyNumberFormat="1" applyFont="1" applyFill="1" applyBorder="1" applyAlignment="1">
      <alignment horizontal="right"/>
    </xf>
    <xf numFmtId="3" fontId="73" fillId="9" borderId="0" xfId="4" applyNumberFormat="1" applyFont="1" applyFill="1" applyAlignment="1">
      <alignment horizontal="right"/>
    </xf>
    <xf numFmtId="165" fontId="73" fillId="9" borderId="0" xfId="4" applyNumberFormat="1" applyFont="1" applyFill="1" applyAlignment="1">
      <alignment horizontal="right"/>
    </xf>
    <xf numFmtId="0" fontId="0" fillId="0" borderId="127" xfId="0" applyBorder="1"/>
    <xf numFmtId="17" fontId="73" fillId="9" borderId="134" xfId="0" applyNumberFormat="1" applyFont="1" applyFill="1" applyBorder="1"/>
    <xf numFmtId="3" fontId="73" fillId="9" borderId="135" xfId="0" applyNumberFormat="1" applyFont="1" applyFill="1" applyBorder="1"/>
    <xf numFmtId="17" fontId="73" fillId="4" borderId="134" xfId="0" applyNumberFormat="1" applyFont="1" applyFill="1" applyBorder="1"/>
    <xf numFmtId="3" fontId="73" fillId="4" borderId="135" xfId="0" applyNumberFormat="1" applyFont="1" applyFill="1" applyBorder="1"/>
    <xf numFmtId="17" fontId="73" fillId="4" borderId="136" xfId="0" applyNumberFormat="1" applyFont="1" applyFill="1" applyBorder="1"/>
    <xf numFmtId="3" fontId="73" fillId="4" borderId="137" xfId="0" applyNumberFormat="1" applyFont="1" applyFill="1" applyBorder="1"/>
    <xf numFmtId="17" fontId="73" fillId="9" borderId="132" xfId="0" applyNumberFormat="1" applyFont="1" applyFill="1" applyBorder="1"/>
    <xf numFmtId="17" fontId="73" fillId="4" borderId="138" xfId="0" applyNumberFormat="1" applyFont="1" applyFill="1" applyBorder="1"/>
    <xf numFmtId="0" fontId="72" fillId="11" borderId="126" xfId="0" applyFont="1" applyFill="1" applyBorder="1" applyAlignment="1">
      <alignment horizontal="center" vertical="center" wrapText="1"/>
    </xf>
    <xf numFmtId="0" fontId="72" fillId="11" borderId="133" xfId="0" applyFont="1" applyFill="1" applyBorder="1" applyAlignment="1">
      <alignment horizontal="center" vertical="center" wrapText="1"/>
    </xf>
    <xf numFmtId="0" fontId="52" fillId="9" borderId="0" xfId="0" applyFont="1" applyFill="1"/>
    <xf numFmtId="0" fontId="59" fillId="0" borderId="0" xfId="13" applyFont="1" applyAlignment="1">
      <alignment horizontal="left" vertical="center" wrapText="1"/>
    </xf>
    <xf numFmtId="1" fontId="0" fillId="0" borderId="0" xfId="0" applyNumberFormat="1"/>
    <xf numFmtId="0" fontId="75" fillId="18" borderId="140" xfId="15" applyFont="1" applyFill="1" applyBorder="1" applyAlignment="1">
      <alignment vertical="center" wrapText="1"/>
    </xf>
    <xf numFmtId="0" fontId="71" fillId="20" borderId="142" xfId="15" applyFont="1" applyFill="1" applyBorder="1" applyAlignment="1">
      <alignment horizontal="left" vertical="center" wrapText="1"/>
    </xf>
    <xf numFmtId="168" fontId="76" fillId="0" borderId="143" xfId="14" applyNumberFormat="1" applyFont="1" applyFill="1" applyBorder="1" applyAlignment="1">
      <alignment horizontal="left" vertical="center" wrapText="1"/>
    </xf>
    <xf numFmtId="168" fontId="76" fillId="19" borderId="144" xfId="14" applyNumberFormat="1" applyFont="1" applyFill="1" applyBorder="1" applyAlignment="1">
      <alignment horizontal="left" vertical="center" wrapText="1"/>
    </xf>
    <xf numFmtId="0" fontId="75" fillId="20" borderId="146" xfId="15" applyFont="1" applyFill="1" applyBorder="1" applyAlignment="1">
      <alignment vertical="center" wrapText="1"/>
    </xf>
    <xf numFmtId="0" fontId="77" fillId="20" borderId="147" xfId="15" applyFont="1" applyFill="1" applyBorder="1" applyAlignment="1">
      <alignment horizontal="center" vertical="center" wrapText="1"/>
    </xf>
    <xf numFmtId="0" fontId="79" fillId="19" borderId="124" xfId="0" applyFont="1" applyFill="1" applyBorder="1" applyAlignment="1">
      <alignment horizontal="center" vertical="center"/>
    </xf>
    <xf numFmtId="0" fontId="79" fillId="19" borderId="121" xfId="0" applyFont="1" applyFill="1" applyBorder="1" applyAlignment="1">
      <alignment horizontal="center" vertical="center"/>
    </xf>
    <xf numFmtId="0" fontId="79" fillId="21" borderId="122" xfId="0" applyFont="1" applyFill="1" applyBorder="1" applyAlignment="1">
      <alignment vertical="center"/>
    </xf>
    <xf numFmtId="0" fontId="79" fillId="22" borderId="123" xfId="0" applyFont="1" applyFill="1" applyBorder="1" applyAlignment="1">
      <alignment vertical="center"/>
    </xf>
    <xf numFmtId="0" fontId="79" fillId="19" borderId="153" xfId="0" applyFont="1" applyFill="1" applyBorder="1" applyAlignment="1">
      <alignment horizontal="center" vertical="center"/>
    </xf>
    <xf numFmtId="17" fontId="78" fillId="17" borderId="154" xfId="0" applyNumberFormat="1" applyFont="1" applyFill="1" applyBorder="1" applyAlignment="1">
      <alignment horizontal="right"/>
    </xf>
    <xf numFmtId="3" fontId="81" fillId="23" borderId="154" xfId="4" applyNumberFormat="1" applyFont="1" applyFill="1" applyBorder="1" applyAlignment="1">
      <alignment horizontal="right"/>
    </xf>
    <xf numFmtId="165" fontId="81" fillId="23" borderId="154" xfId="4" applyNumberFormat="1" applyFont="1" applyFill="1" applyBorder="1" applyAlignment="1">
      <alignment horizontal="right"/>
    </xf>
    <xf numFmtId="17" fontId="78" fillId="17" borderId="145" xfId="0" applyNumberFormat="1" applyFont="1" applyFill="1" applyBorder="1" applyAlignment="1">
      <alignment horizontal="right"/>
    </xf>
    <xf numFmtId="3" fontId="81" fillId="23" borderId="156" xfId="4" applyNumberFormat="1" applyFont="1" applyFill="1" applyBorder="1" applyAlignment="1">
      <alignment horizontal="right"/>
    </xf>
    <xf numFmtId="165" fontId="81" fillId="23" borderId="156" xfId="4" applyNumberFormat="1" applyFont="1" applyFill="1" applyBorder="1" applyAlignment="1">
      <alignment horizontal="right"/>
    </xf>
    <xf numFmtId="3" fontId="81" fillId="23" borderId="157" xfId="4" applyNumberFormat="1" applyFont="1" applyFill="1" applyBorder="1" applyAlignment="1">
      <alignment horizontal="right"/>
    </xf>
    <xf numFmtId="165" fontId="81" fillId="23" borderId="157" xfId="4" applyNumberFormat="1" applyFont="1" applyFill="1" applyBorder="1" applyAlignment="1">
      <alignment horizontal="right"/>
    </xf>
    <xf numFmtId="17" fontId="78" fillId="9" borderId="154" xfId="0" applyNumberFormat="1" applyFont="1" applyFill="1" applyBorder="1" applyAlignment="1">
      <alignment horizontal="right"/>
    </xf>
    <xf numFmtId="3" fontId="81" fillId="9" borderId="154" xfId="4" applyNumberFormat="1" applyFont="1" applyFill="1" applyBorder="1" applyAlignment="1">
      <alignment horizontal="right"/>
    </xf>
    <xf numFmtId="165" fontId="81" fillId="9" borderId="154" xfId="4" applyNumberFormat="1" applyFont="1" applyFill="1" applyBorder="1" applyAlignment="1">
      <alignment horizontal="right"/>
    </xf>
    <xf numFmtId="17" fontId="78" fillId="4" borderId="145" xfId="0" applyNumberFormat="1" applyFont="1" applyFill="1" applyBorder="1" applyAlignment="1">
      <alignment horizontal="right"/>
    </xf>
    <xf numFmtId="3" fontId="81" fillId="4" borderId="154" xfId="4" applyNumberFormat="1" applyFont="1" applyFill="1" applyBorder="1" applyAlignment="1">
      <alignment horizontal="right"/>
    </xf>
    <xf numFmtId="165" fontId="81" fillId="4" borderId="154" xfId="4" applyNumberFormat="1" applyFont="1" applyFill="1" applyBorder="1" applyAlignment="1">
      <alignment horizontal="right"/>
    </xf>
    <xf numFmtId="17" fontId="78" fillId="4" borderId="153" xfId="0" applyNumberFormat="1" applyFont="1" applyFill="1" applyBorder="1" applyAlignment="1">
      <alignment horizontal="right"/>
    </xf>
    <xf numFmtId="3" fontId="81" fillId="4" borderId="125" xfId="4" applyNumberFormat="1" applyFont="1" applyFill="1" applyBorder="1" applyAlignment="1">
      <alignment horizontal="right"/>
    </xf>
    <xf numFmtId="165" fontId="81" fillId="4" borderId="125" xfId="4" applyNumberFormat="1" applyFont="1" applyFill="1" applyBorder="1" applyAlignment="1">
      <alignment horizontal="right"/>
    </xf>
    <xf numFmtId="17" fontId="78" fillId="9" borderId="157" xfId="0" applyNumberFormat="1" applyFont="1" applyFill="1" applyBorder="1" applyAlignment="1">
      <alignment horizontal="right"/>
    </xf>
    <xf numFmtId="3" fontId="81" fillId="9" borderId="157" xfId="4" applyNumberFormat="1" applyFont="1" applyFill="1" applyBorder="1" applyAlignment="1">
      <alignment horizontal="right"/>
    </xf>
    <xf numFmtId="165" fontId="81" fillId="9" borderId="157" xfId="4" applyNumberFormat="1" applyFont="1" applyFill="1" applyBorder="1" applyAlignment="1">
      <alignment horizontal="right"/>
    </xf>
    <xf numFmtId="17" fontId="78" fillId="4" borderId="155" xfId="0" applyNumberFormat="1" applyFont="1" applyFill="1" applyBorder="1" applyAlignment="1">
      <alignment horizontal="right"/>
    </xf>
    <xf numFmtId="3" fontId="81" fillId="4" borderId="156" xfId="4" applyNumberFormat="1" applyFont="1" applyFill="1" applyBorder="1" applyAlignment="1">
      <alignment horizontal="right"/>
    </xf>
    <xf numFmtId="165" fontId="81" fillId="4" borderId="156" xfId="4" applyNumberFormat="1" applyFont="1" applyFill="1" applyBorder="1" applyAlignment="1">
      <alignment horizontal="right"/>
    </xf>
    <xf numFmtId="17" fontId="78" fillId="9" borderId="145" xfId="0" applyNumberFormat="1" applyFont="1" applyFill="1" applyBorder="1" applyAlignment="1">
      <alignment horizontal="right"/>
    </xf>
    <xf numFmtId="3" fontId="81" fillId="9" borderId="145" xfId="4" applyNumberFormat="1" applyFont="1" applyFill="1" applyBorder="1" applyAlignment="1">
      <alignment horizontal="right"/>
    </xf>
    <xf numFmtId="165" fontId="81" fillId="9" borderId="145" xfId="4" applyNumberFormat="1" applyFont="1" applyFill="1" applyBorder="1" applyAlignment="1">
      <alignment horizontal="right"/>
    </xf>
    <xf numFmtId="165" fontId="81" fillId="23" borderId="125" xfId="4" applyNumberFormat="1" applyFont="1" applyFill="1" applyBorder="1" applyAlignment="1">
      <alignment horizontal="right"/>
    </xf>
    <xf numFmtId="17" fontId="78" fillId="9" borderId="160" xfId="0" applyNumberFormat="1" applyFont="1" applyFill="1" applyBorder="1" applyAlignment="1">
      <alignment horizontal="right"/>
    </xf>
    <xf numFmtId="3" fontId="81" fillId="9" borderId="160" xfId="4" applyNumberFormat="1" applyFont="1" applyFill="1" applyBorder="1" applyAlignment="1">
      <alignment horizontal="right"/>
    </xf>
    <xf numFmtId="165" fontId="81" fillId="9" borderId="160" xfId="4" applyNumberFormat="1" applyFont="1" applyFill="1" applyBorder="1" applyAlignment="1">
      <alignment horizontal="right"/>
    </xf>
    <xf numFmtId="17" fontId="78" fillId="4" borderId="161" xfId="0" applyNumberFormat="1" applyFont="1" applyFill="1" applyBorder="1" applyAlignment="1">
      <alignment horizontal="right"/>
    </xf>
    <xf numFmtId="3" fontId="81" fillId="4" borderId="162" xfId="4" applyNumberFormat="1" applyFont="1" applyFill="1" applyBorder="1" applyAlignment="1">
      <alignment horizontal="right"/>
    </xf>
    <xf numFmtId="165" fontId="81" fillId="4" borderId="162" xfId="4" applyNumberFormat="1" applyFont="1" applyFill="1" applyBorder="1" applyAlignment="1">
      <alignment horizontal="right"/>
    </xf>
    <xf numFmtId="165" fontId="81" fillId="23" borderId="162" xfId="4" applyNumberFormat="1" applyFont="1" applyFill="1" applyBorder="1" applyAlignment="1">
      <alignment horizontal="right"/>
    </xf>
    <xf numFmtId="0" fontId="79" fillId="18" borderId="0" xfId="0" applyFont="1" applyFill="1" applyAlignment="1">
      <alignment horizontal="center" vertical="center"/>
    </xf>
    <xf numFmtId="3" fontId="78" fillId="9" borderId="154" xfId="0" applyNumberFormat="1" applyFont="1" applyFill="1" applyBorder="1" applyAlignment="1">
      <alignment horizontal="right"/>
    </xf>
    <xf numFmtId="166" fontId="81" fillId="9" borderId="154" xfId="4" applyNumberFormat="1" applyFont="1" applyFill="1" applyBorder="1" applyAlignment="1">
      <alignment horizontal="right"/>
    </xf>
    <xf numFmtId="3" fontId="78" fillId="4" borderId="154" xfId="0" applyNumberFormat="1" applyFont="1" applyFill="1" applyBorder="1" applyAlignment="1">
      <alignment horizontal="right"/>
    </xf>
    <xf numFmtId="166" fontId="81" fillId="4" borderId="154" xfId="4" applyNumberFormat="1" applyFont="1" applyFill="1" applyBorder="1" applyAlignment="1">
      <alignment horizontal="right"/>
    </xf>
    <xf numFmtId="3" fontId="78" fillId="9" borderId="164" xfId="0" applyNumberFormat="1" applyFont="1" applyFill="1" applyBorder="1" applyAlignment="1">
      <alignment horizontal="right"/>
    </xf>
    <xf numFmtId="3" fontId="81" fillId="9" borderId="164" xfId="4" applyNumberFormat="1" applyFont="1" applyFill="1" applyBorder="1" applyAlignment="1">
      <alignment horizontal="right"/>
    </xf>
    <xf numFmtId="166" fontId="81" fillId="9" borderId="164" xfId="4" applyNumberFormat="1" applyFont="1" applyFill="1" applyBorder="1" applyAlignment="1">
      <alignment horizontal="right"/>
    </xf>
    <xf numFmtId="3" fontId="78" fillId="9" borderId="163" xfId="0" applyNumberFormat="1" applyFont="1" applyFill="1" applyBorder="1" applyAlignment="1">
      <alignment horizontal="right"/>
    </xf>
    <xf numFmtId="3" fontId="81" fillId="9" borderId="163" xfId="4" applyNumberFormat="1" applyFont="1" applyFill="1" applyBorder="1" applyAlignment="1">
      <alignment horizontal="right"/>
    </xf>
    <xf numFmtId="166" fontId="81" fillId="9" borderId="163" xfId="4" applyNumberFormat="1" applyFont="1" applyFill="1" applyBorder="1" applyAlignment="1">
      <alignment horizontal="right"/>
    </xf>
    <xf numFmtId="3" fontId="82" fillId="9" borderId="0" xfId="0" applyNumberFormat="1" applyFont="1" applyFill="1" applyAlignment="1">
      <alignment horizontal="left"/>
    </xf>
    <xf numFmtId="0" fontId="21" fillId="17" borderId="153" xfId="0" applyFont="1" applyFill="1" applyBorder="1" applyAlignment="1">
      <alignment horizontal="center" vertical="center" wrapText="1"/>
    </xf>
    <xf numFmtId="3" fontId="83" fillId="9" borderId="0" xfId="0" applyNumberFormat="1" applyFont="1" applyFill="1" applyAlignment="1">
      <alignment horizontal="left"/>
    </xf>
    <xf numFmtId="0" fontId="84" fillId="0" borderId="0" xfId="7" applyFont="1"/>
    <xf numFmtId="0" fontId="85" fillId="0" borderId="0" xfId="0" applyFont="1"/>
    <xf numFmtId="17" fontId="78" fillId="17" borderId="153" xfId="0" applyNumberFormat="1" applyFont="1" applyFill="1" applyBorder="1" applyAlignment="1">
      <alignment horizontal="right"/>
    </xf>
    <xf numFmtId="17" fontId="78" fillId="17" borderId="163" xfId="0" applyNumberFormat="1" applyFont="1" applyFill="1" applyBorder="1" applyAlignment="1">
      <alignment horizontal="right"/>
    </xf>
    <xf numFmtId="0" fontId="88" fillId="0" borderId="0" xfId="0" applyFont="1"/>
    <xf numFmtId="0" fontId="58" fillId="0" borderId="0" xfId="0" applyFont="1"/>
    <xf numFmtId="0" fontId="55" fillId="9" borderId="0" xfId="9" applyFont="1" applyFill="1" applyBorder="1"/>
    <xf numFmtId="0" fontId="24" fillId="0" borderId="0" xfId="0" applyFont="1" applyAlignment="1">
      <alignment horizontal="right"/>
    </xf>
    <xf numFmtId="0" fontId="77" fillId="20" borderId="142" xfId="15" applyFont="1" applyFill="1" applyBorder="1" applyAlignment="1">
      <alignment horizontal="center" vertical="center" wrapText="1"/>
    </xf>
    <xf numFmtId="168" fontId="76" fillId="0" borderId="143" xfId="14" applyNumberFormat="1" applyFont="1" applyFill="1" applyBorder="1" applyAlignment="1">
      <alignment vertical="center" wrapText="1"/>
    </xf>
    <xf numFmtId="168" fontId="76" fillId="0" borderId="148" xfId="14" applyNumberFormat="1" applyFont="1" applyFill="1" applyBorder="1" applyAlignment="1">
      <alignment horizontal="left" vertical="center" wrapText="1"/>
    </xf>
    <xf numFmtId="169" fontId="76" fillId="0" borderId="148" xfId="14" applyNumberFormat="1" applyFont="1" applyFill="1" applyBorder="1" applyAlignment="1">
      <alignment horizontal="left" vertical="center" wrapText="1"/>
    </xf>
    <xf numFmtId="168" fontId="76" fillId="19" borderId="144" xfId="14" applyNumberFormat="1" applyFont="1" applyFill="1" applyBorder="1" applyAlignment="1">
      <alignment vertical="center" wrapText="1"/>
    </xf>
    <xf numFmtId="168" fontId="76" fillId="19" borderId="149" xfId="14" applyNumberFormat="1" applyFont="1" applyFill="1" applyBorder="1" applyAlignment="1">
      <alignment horizontal="left" vertical="center" wrapText="1"/>
    </xf>
    <xf numFmtId="169" fontId="76" fillId="19" borderId="149" xfId="14" applyNumberFormat="1" applyFont="1" applyFill="1" applyBorder="1" applyAlignment="1">
      <alignment horizontal="left" vertical="center" wrapText="1"/>
    </xf>
    <xf numFmtId="168" fontId="72" fillId="16" borderId="150" xfId="15" applyNumberFormat="1" applyFont="1" applyBorder="1" applyAlignment="1">
      <alignment horizontal="left" vertical="center" wrapText="1"/>
    </xf>
    <xf numFmtId="169" fontId="72" fillId="16" borderId="150" xfId="15" applyNumberFormat="1" applyFont="1" applyBorder="1" applyAlignment="1">
      <alignment horizontal="left" vertical="center" wrapText="1"/>
    </xf>
    <xf numFmtId="3" fontId="81" fillId="23" borderId="157" xfId="16" applyNumberFormat="1" applyFont="1" applyFill="1" applyBorder="1" applyAlignment="1">
      <alignment horizontal="right"/>
    </xf>
    <xf numFmtId="165" fontId="81" fillId="23" borderId="157" xfId="16" applyNumberFormat="1" applyFont="1" applyFill="1" applyBorder="1" applyAlignment="1">
      <alignment horizontal="right"/>
    </xf>
    <xf numFmtId="17" fontId="78" fillId="17" borderId="145" xfId="8" applyNumberFormat="1" applyFont="1" applyFill="1" applyBorder="1" applyAlignment="1">
      <alignment horizontal="right"/>
    </xf>
    <xf numFmtId="3" fontId="81" fillId="23" borderId="154" xfId="16" applyNumberFormat="1" applyFont="1" applyFill="1" applyBorder="1" applyAlignment="1">
      <alignment horizontal="right"/>
    </xf>
    <xf numFmtId="165" fontId="81" fillId="23" borderId="154" xfId="16" applyNumberFormat="1" applyFont="1" applyFill="1" applyBorder="1" applyAlignment="1">
      <alignment horizontal="right"/>
    </xf>
    <xf numFmtId="3" fontId="81" fillId="23" borderId="156" xfId="16" applyNumberFormat="1" applyFont="1" applyFill="1" applyBorder="1" applyAlignment="1">
      <alignment horizontal="right"/>
    </xf>
    <xf numFmtId="165" fontId="81" fillId="23" borderId="156" xfId="16" applyNumberFormat="1" applyFont="1" applyFill="1" applyBorder="1" applyAlignment="1">
      <alignment horizontal="right"/>
    </xf>
    <xf numFmtId="17" fontId="78" fillId="17" borderId="157" xfId="8" applyNumberFormat="1" applyFont="1" applyFill="1" applyBorder="1" applyAlignment="1">
      <alignment horizontal="right"/>
    </xf>
    <xf numFmtId="17" fontId="78" fillId="17" borderId="165" xfId="8" applyNumberFormat="1" applyFont="1" applyFill="1" applyBorder="1" applyAlignment="1">
      <alignment horizontal="right"/>
    </xf>
    <xf numFmtId="3" fontId="81" fillId="23" borderId="163" xfId="16" applyNumberFormat="1" applyFont="1" applyFill="1" applyBorder="1" applyAlignment="1">
      <alignment horizontal="right"/>
    </xf>
    <xf numFmtId="17" fontId="78" fillId="9" borderId="160" xfId="8" applyNumberFormat="1" applyFont="1" applyFill="1" applyBorder="1" applyAlignment="1">
      <alignment horizontal="right"/>
    </xf>
    <xf numFmtId="3" fontId="81" fillId="9" borderId="160" xfId="16" applyNumberFormat="1" applyFont="1" applyFill="1" applyBorder="1" applyAlignment="1">
      <alignment horizontal="right"/>
    </xf>
    <xf numFmtId="165" fontId="81" fillId="9" borderId="160" xfId="16" applyNumberFormat="1" applyFont="1" applyFill="1" applyBorder="1" applyAlignment="1">
      <alignment horizontal="right"/>
    </xf>
    <xf numFmtId="17" fontId="78" fillId="4" borderId="145" xfId="8" applyNumberFormat="1" applyFont="1" applyFill="1" applyBorder="1" applyAlignment="1">
      <alignment horizontal="right"/>
    </xf>
    <xf numFmtId="3" fontId="81" fillId="4" borderId="154" xfId="16" applyNumberFormat="1" applyFont="1" applyFill="1" applyBorder="1" applyAlignment="1">
      <alignment horizontal="right"/>
    </xf>
    <xf numFmtId="165" fontId="81" fillId="4" borderId="154" xfId="16" applyNumberFormat="1" applyFont="1" applyFill="1" applyBorder="1" applyAlignment="1">
      <alignment horizontal="right"/>
    </xf>
    <xf numFmtId="17" fontId="78" fillId="9" borderId="154" xfId="8" applyNumberFormat="1" applyFont="1" applyFill="1" applyBorder="1" applyAlignment="1">
      <alignment horizontal="right"/>
    </xf>
    <xf numFmtId="3" fontId="81" fillId="9" borderId="154" xfId="16" applyNumberFormat="1" applyFont="1" applyFill="1" applyBorder="1" applyAlignment="1">
      <alignment horizontal="right"/>
    </xf>
    <xf numFmtId="165" fontId="81" fillId="9" borderId="154" xfId="16" applyNumberFormat="1" applyFont="1" applyFill="1" applyBorder="1" applyAlignment="1">
      <alignment horizontal="right"/>
    </xf>
    <xf numFmtId="17" fontId="78" fillId="4" borderId="161" xfId="8" applyNumberFormat="1" applyFont="1" applyFill="1" applyBorder="1" applyAlignment="1">
      <alignment horizontal="right"/>
    </xf>
    <xf numFmtId="3" fontId="81" fillId="4" borderId="162" xfId="16" applyNumberFormat="1" applyFont="1" applyFill="1" applyBorder="1" applyAlignment="1">
      <alignment horizontal="right"/>
    </xf>
    <xf numFmtId="165" fontId="81" fillId="4" borderId="162" xfId="16" applyNumberFormat="1" applyFont="1" applyFill="1" applyBorder="1" applyAlignment="1">
      <alignment horizontal="right"/>
    </xf>
    <xf numFmtId="165" fontId="81" fillId="23" borderId="162" xfId="16" applyNumberFormat="1" applyFont="1" applyFill="1" applyBorder="1" applyAlignment="1">
      <alignment horizontal="right"/>
    </xf>
    <xf numFmtId="4" fontId="18" fillId="3" borderId="11" xfId="0" applyNumberFormat="1" applyFont="1" applyFill="1" applyBorder="1" applyAlignment="1">
      <alignment horizontal="right"/>
    </xf>
    <xf numFmtId="4" fontId="30" fillId="0" borderId="0" xfId="0" applyNumberFormat="1" applyFont="1" applyAlignment="1">
      <alignment horizontal="right"/>
    </xf>
    <xf numFmtId="4" fontId="18" fillId="3" borderId="0" xfId="0" applyNumberFormat="1" applyFont="1" applyFill="1" applyAlignment="1">
      <alignment horizontal="right"/>
    </xf>
    <xf numFmtId="0" fontId="24" fillId="0" borderId="0" xfId="0" applyFont="1"/>
    <xf numFmtId="4" fontId="18" fillId="0" borderId="0" xfId="0" applyNumberFormat="1" applyFont="1" applyAlignment="1">
      <alignment horizontal="right"/>
    </xf>
    <xf numFmtId="0" fontId="30" fillId="3" borderId="12" xfId="0" applyFont="1" applyFill="1" applyBorder="1" applyAlignment="1">
      <alignment horizontal="right"/>
    </xf>
    <xf numFmtId="0" fontId="30" fillId="0" borderId="0" xfId="0" applyFont="1" applyAlignment="1">
      <alignment horizontal="right"/>
    </xf>
    <xf numFmtId="0" fontId="30" fillId="3" borderId="0" xfId="0" applyFont="1" applyFill="1" applyAlignment="1">
      <alignment horizontal="right"/>
    </xf>
    <xf numFmtId="0" fontId="19" fillId="0" borderId="0" xfId="4" applyFont="1" applyAlignment="1">
      <alignment horizontal="center" vertical="center" wrapText="1"/>
    </xf>
    <xf numFmtId="165" fontId="13" fillId="3" borderId="10" xfId="4" applyNumberFormat="1" applyFont="1" applyFill="1" applyBorder="1" applyAlignment="1">
      <alignment horizontal="left" vertical="center" wrapText="1"/>
    </xf>
    <xf numFmtId="165" fontId="13" fillId="2" borderId="0" xfId="4" applyNumberFormat="1" applyFont="1" applyFill="1" applyAlignment="1">
      <alignment horizontal="left" vertical="center" wrapText="1"/>
    </xf>
    <xf numFmtId="165" fontId="13" fillId="0" borderId="10" xfId="4" applyNumberFormat="1" applyFont="1" applyBorder="1" applyAlignment="1">
      <alignment horizontal="left" vertical="center" wrapText="1"/>
    </xf>
    <xf numFmtId="165" fontId="13" fillId="0" borderId="34" xfId="4" applyNumberFormat="1" applyFont="1" applyBorder="1" applyAlignment="1">
      <alignment horizontal="left" vertical="center" wrapText="1"/>
    </xf>
    <xf numFmtId="165" fontId="13" fillId="2" borderId="36" xfId="4" applyNumberFormat="1" applyFont="1" applyFill="1" applyBorder="1" applyAlignment="1">
      <alignment horizontal="left" vertical="center" wrapText="1"/>
    </xf>
    <xf numFmtId="4" fontId="13" fillId="0" borderId="53" xfId="4" applyNumberFormat="1" applyFont="1" applyBorder="1" applyAlignment="1">
      <alignment horizontal="right" vertical="center" wrapText="1"/>
    </xf>
    <xf numFmtId="4" fontId="13" fillId="0" borderId="54" xfId="4" applyNumberFormat="1" applyFont="1" applyBorder="1" applyAlignment="1">
      <alignment horizontal="right" vertical="center" wrapText="1"/>
    </xf>
    <xf numFmtId="165" fontId="13" fillId="3" borderId="24" xfId="4" applyNumberFormat="1" applyFont="1" applyFill="1" applyBorder="1" applyAlignment="1">
      <alignment horizontal="left" vertical="center" wrapText="1"/>
    </xf>
    <xf numFmtId="165" fontId="13" fillId="3" borderId="11" xfId="4" applyNumberFormat="1" applyFont="1" applyFill="1" applyBorder="1" applyAlignment="1">
      <alignment horizontal="right" vertical="center" wrapText="1"/>
    </xf>
    <xf numFmtId="165" fontId="13" fillId="3" borderId="12" xfId="4" applyNumberFormat="1" applyFont="1" applyFill="1" applyBorder="1" applyAlignment="1">
      <alignment horizontal="right" vertical="center" wrapText="1"/>
    </xf>
    <xf numFmtId="165" fontId="13" fillId="3" borderId="4" xfId="4" applyNumberFormat="1" applyFont="1" applyFill="1" applyBorder="1" applyAlignment="1">
      <alignment horizontal="right" vertical="center" wrapText="1"/>
    </xf>
    <xf numFmtId="165" fontId="13" fillId="3" borderId="25" xfId="4" applyNumberFormat="1" applyFont="1" applyFill="1" applyBorder="1" applyAlignment="1">
      <alignment horizontal="right" vertical="center" wrapText="1"/>
    </xf>
    <xf numFmtId="165" fontId="13" fillId="0" borderId="24" xfId="4" applyNumberFormat="1" applyFont="1" applyBorder="1" applyAlignment="1">
      <alignment horizontal="left" vertical="center" wrapText="1"/>
    </xf>
    <xf numFmtId="165" fontId="13" fillId="2" borderId="4" xfId="4" applyNumberFormat="1" applyFont="1" applyFill="1" applyBorder="1" applyAlignment="1">
      <alignment horizontal="left" vertical="center" wrapText="1"/>
    </xf>
    <xf numFmtId="165" fontId="13" fillId="0" borderId="11" xfId="4" applyNumberFormat="1" applyFont="1" applyBorder="1" applyAlignment="1">
      <alignment horizontal="right" vertical="center" wrapText="1"/>
    </xf>
    <xf numFmtId="165" fontId="13" fillId="0" borderId="12" xfId="4" applyNumberFormat="1" applyFont="1" applyBorder="1" applyAlignment="1">
      <alignment horizontal="right" vertical="center" wrapText="1"/>
    </xf>
    <xf numFmtId="165" fontId="13" fillId="0" borderId="4" xfId="4" applyNumberFormat="1" applyFont="1" applyBorder="1" applyAlignment="1">
      <alignment horizontal="right" vertical="center" wrapText="1"/>
    </xf>
    <xf numFmtId="165" fontId="13" fillId="0" borderId="25" xfId="4" applyNumberFormat="1" applyFont="1" applyBorder="1" applyAlignment="1">
      <alignment horizontal="right" vertical="center" wrapText="1"/>
    </xf>
    <xf numFmtId="165" fontId="13" fillId="0" borderId="53" xfId="4" applyNumberFormat="1" applyFont="1" applyBorder="1" applyAlignment="1">
      <alignment horizontal="right" vertical="center" wrapText="1"/>
    </xf>
    <xf numFmtId="165" fontId="13" fillId="0" borderId="54" xfId="4" applyNumberFormat="1" applyFont="1" applyBorder="1" applyAlignment="1">
      <alignment horizontal="right" vertical="center" wrapText="1"/>
    </xf>
    <xf numFmtId="165" fontId="13" fillId="0" borderId="36" xfId="4" applyNumberFormat="1" applyFont="1" applyBorder="1" applyAlignment="1">
      <alignment horizontal="right" vertical="center" wrapText="1"/>
    </xf>
    <xf numFmtId="165" fontId="13" fillId="0" borderId="59" xfId="4" applyNumberFormat="1" applyFont="1" applyBorder="1" applyAlignment="1">
      <alignment horizontal="right" vertical="center" wrapText="1"/>
    </xf>
    <xf numFmtId="165" fontId="13" fillId="0" borderId="0" xfId="4" applyNumberFormat="1" applyFont="1" applyAlignment="1">
      <alignment horizontal="right" vertical="center" wrapText="1"/>
    </xf>
    <xf numFmtId="4" fontId="13" fillId="3" borderId="11" xfId="0" applyNumberFormat="1" applyFont="1" applyFill="1" applyBorder="1" applyAlignment="1">
      <alignment horizontal="right" vertical="center" wrapText="1"/>
    </xf>
    <xf numFmtId="4" fontId="13" fillId="3" borderId="11" xfId="4" applyNumberFormat="1" applyFont="1" applyFill="1" applyBorder="1" applyAlignment="1">
      <alignment horizontal="right" vertical="center" wrapText="1"/>
    </xf>
    <xf numFmtId="4" fontId="13" fillId="3" borderId="12" xfId="4" applyNumberFormat="1" applyFont="1" applyFill="1" applyBorder="1" applyAlignment="1">
      <alignment horizontal="right" vertical="center" wrapText="1"/>
    </xf>
    <xf numFmtId="4" fontId="13" fillId="3" borderId="25" xfId="4" applyNumberFormat="1" applyFont="1" applyFill="1" applyBorder="1" applyAlignment="1">
      <alignment horizontal="right" vertical="center" wrapText="1"/>
    </xf>
    <xf numFmtId="4" fontId="13" fillId="0" borderId="11" xfId="4" applyNumberFormat="1" applyFont="1" applyBorder="1" applyAlignment="1">
      <alignment horizontal="right" vertical="center" wrapText="1"/>
    </xf>
    <xf numFmtId="4" fontId="13" fillId="0" borderId="12" xfId="4" applyNumberFormat="1" applyFont="1" applyBorder="1" applyAlignment="1">
      <alignment horizontal="right" vertical="center" wrapText="1"/>
    </xf>
    <xf numFmtId="4" fontId="13" fillId="0" borderId="25" xfId="4" applyNumberFormat="1" applyFont="1" applyBorder="1" applyAlignment="1">
      <alignment horizontal="right" vertical="center" wrapText="1"/>
    </xf>
    <xf numFmtId="4" fontId="13" fillId="0" borderId="59" xfId="4" applyNumberFormat="1" applyFont="1" applyBorder="1" applyAlignment="1">
      <alignment horizontal="right" vertical="center" wrapText="1"/>
    </xf>
    <xf numFmtId="0" fontId="41" fillId="3" borderId="34" xfId="0" applyFont="1" applyFill="1" applyBorder="1" applyAlignment="1">
      <alignment horizontal="left" vertical="center" wrapText="1"/>
    </xf>
    <xf numFmtId="0" fontId="24" fillId="2" borderId="53" xfId="0" applyFont="1" applyFill="1" applyBorder="1" applyAlignment="1">
      <alignment horizontal="left" vertical="center" wrapText="1"/>
    </xf>
    <xf numFmtId="165" fontId="24" fillId="3" borderId="53" xfId="0" applyNumberFormat="1" applyFont="1" applyFill="1" applyBorder="1" applyAlignment="1">
      <alignment horizontal="right" vertical="center"/>
    </xf>
    <xf numFmtId="2" fontId="24" fillId="3" borderId="53" xfId="0" applyNumberFormat="1" applyFont="1" applyFill="1" applyBorder="1" applyAlignment="1">
      <alignment horizontal="right" vertical="center"/>
    </xf>
    <xf numFmtId="2" fontId="24" fillId="3" borderId="33" xfId="0" applyNumberFormat="1" applyFont="1" applyFill="1" applyBorder="1" applyAlignment="1">
      <alignment horizontal="right" vertical="center"/>
    </xf>
    <xf numFmtId="0" fontId="9" fillId="2" borderId="5" xfId="0" applyFont="1" applyFill="1" applyBorder="1" applyAlignment="1">
      <alignment horizontal="center" vertical="center" wrapText="1"/>
    </xf>
    <xf numFmtId="0" fontId="24" fillId="3" borderId="5" xfId="0" applyFont="1" applyFill="1" applyBorder="1" applyAlignment="1">
      <alignment horizontal="center" vertical="center" wrapText="1"/>
    </xf>
    <xf numFmtId="0" fontId="24" fillId="3" borderId="23" xfId="0" applyFont="1" applyFill="1" applyBorder="1" applyAlignment="1">
      <alignment horizontal="center" vertical="center" wrapText="1"/>
    </xf>
    <xf numFmtId="0" fontId="24" fillId="3" borderId="34" xfId="0" applyFont="1" applyFill="1" applyBorder="1" applyAlignment="1">
      <alignment horizontal="left" vertical="center" wrapText="1"/>
    </xf>
    <xf numFmtId="165" fontId="36" fillId="2" borderId="14" xfId="3" applyNumberFormat="1" applyFont="1" applyFill="1" applyBorder="1" applyAlignment="1">
      <alignment horizontal="right" vertical="center"/>
    </xf>
    <xf numFmtId="4" fontId="36" fillId="2" borderId="14" xfId="3" applyNumberFormat="1" applyFont="1" applyFill="1" applyBorder="1" applyAlignment="1">
      <alignment horizontal="right" vertical="center"/>
    </xf>
    <xf numFmtId="4" fontId="36" fillId="2" borderId="21" xfId="3" applyNumberFormat="1" applyFont="1" applyFill="1" applyBorder="1" applyAlignment="1">
      <alignment horizontal="right" vertical="center"/>
    </xf>
    <xf numFmtId="165" fontId="24" fillId="3" borderId="14" xfId="3" applyNumberFormat="1" applyFont="1" applyFill="1" applyBorder="1" applyAlignment="1">
      <alignment horizontal="right" vertical="center"/>
    </xf>
    <xf numFmtId="4" fontId="24" fillId="3" borderId="14" xfId="3" applyNumberFormat="1" applyFont="1" applyFill="1" applyBorder="1" applyAlignment="1">
      <alignment horizontal="right" vertical="center"/>
    </xf>
    <xf numFmtId="4" fontId="24" fillId="3" borderId="21" xfId="3" applyNumberFormat="1" applyFont="1" applyFill="1" applyBorder="1" applyAlignment="1">
      <alignment horizontal="right" vertical="center"/>
    </xf>
    <xf numFmtId="165" fontId="24" fillId="2" borderId="14" xfId="3" applyNumberFormat="1" applyFont="1" applyFill="1" applyBorder="1" applyAlignment="1">
      <alignment horizontal="right" vertical="center"/>
    </xf>
    <xf numFmtId="4" fontId="24" fillId="2" borderId="14" xfId="3" applyNumberFormat="1" applyFont="1" applyFill="1" applyBorder="1" applyAlignment="1">
      <alignment horizontal="right" vertical="center"/>
    </xf>
    <xf numFmtId="4" fontId="24" fillId="2" borderId="21" xfId="3" applyNumberFormat="1" applyFont="1" applyFill="1" applyBorder="1" applyAlignment="1">
      <alignment horizontal="right" vertical="center"/>
    </xf>
    <xf numFmtId="2" fontId="24" fillId="3" borderId="14" xfId="3" applyNumberFormat="1" applyFont="1" applyFill="1" applyBorder="1" applyAlignment="1">
      <alignment horizontal="right" vertical="center"/>
    </xf>
    <xf numFmtId="2" fontId="24" fillId="3" borderId="21" xfId="3" applyNumberFormat="1" applyFont="1" applyFill="1" applyBorder="1" applyAlignment="1">
      <alignment horizontal="right" vertical="center"/>
    </xf>
    <xf numFmtId="2" fontId="6" fillId="0" borderId="26" xfId="0" applyNumberFormat="1" applyFont="1" applyBorder="1"/>
    <xf numFmtId="165" fontId="24" fillId="3" borderId="18" xfId="3" applyNumberFormat="1" applyFont="1" applyFill="1" applyBorder="1" applyAlignment="1">
      <alignment horizontal="right" vertical="center"/>
    </xf>
    <xf numFmtId="0" fontId="13" fillId="3" borderId="14" xfId="0" applyFont="1" applyFill="1" applyBorder="1" applyAlignment="1">
      <alignment horizontal="center" vertical="center" wrapText="1"/>
    </xf>
    <xf numFmtId="165" fontId="24" fillId="3" borderId="13" xfId="3" applyNumberFormat="1" applyFont="1" applyFill="1" applyBorder="1" applyAlignment="1">
      <alignment horizontal="right" vertical="center"/>
    </xf>
    <xf numFmtId="165" fontId="24" fillId="2" borderId="5" xfId="3" applyNumberFormat="1" applyFont="1" applyFill="1" applyBorder="1" applyAlignment="1">
      <alignment horizontal="right" vertical="center"/>
    </xf>
    <xf numFmtId="4" fontId="24" fillId="2" borderId="5" xfId="3" applyNumberFormat="1" applyFont="1" applyFill="1" applyBorder="1" applyAlignment="1">
      <alignment horizontal="right" vertical="center"/>
    </xf>
    <xf numFmtId="165" fontId="24" fillId="3" borderId="27" xfId="3" applyNumberFormat="1" applyFont="1" applyFill="1" applyBorder="1" applyAlignment="1">
      <alignment horizontal="right" vertical="center"/>
    </xf>
    <xf numFmtId="4" fontId="24" fillId="3" borderId="27" xfId="3" applyNumberFormat="1" applyFont="1" applyFill="1" applyBorder="1" applyAlignment="1">
      <alignment horizontal="right" vertical="center"/>
    </xf>
    <xf numFmtId="165" fontId="24" fillId="3" borderId="38" xfId="3" applyNumberFormat="1" applyFont="1" applyFill="1" applyBorder="1" applyAlignment="1">
      <alignment horizontal="right" vertical="center"/>
    </xf>
    <xf numFmtId="165" fontId="36" fillId="3" borderId="14" xfId="3" applyNumberFormat="1" applyFont="1" applyFill="1" applyBorder="1" applyAlignment="1">
      <alignment horizontal="right" vertical="center"/>
    </xf>
    <xf numFmtId="4" fontId="36" fillId="3" borderId="14" xfId="3" applyNumberFormat="1" applyFont="1" applyFill="1" applyBorder="1" applyAlignment="1">
      <alignment horizontal="right" vertical="center"/>
    </xf>
    <xf numFmtId="165" fontId="36" fillId="3" borderId="13" xfId="3" applyNumberFormat="1" applyFont="1" applyFill="1" applyBorder="1" applyAlignment="1">
      <alignment horizontal="right" vertical="center"/>
    </xf>
    <xf numFmtId="0" fontId="24" fillId="0" borderId="55" xfId="0" applyFont="1" applyBorder="1"/>
    <xf numFmtId="2" fontId="6" fillId="0" borderId="0" xfId="0" applyNumberFormat="1" applyFont="1"/>
    <xf numFmtId="165" fontId="36" fillId="2" borderId="38" xfId="3" applyNumberFormat="1" applyFont="1" applyFill="1" applyBorder="1" applyAlignment="1">
      <alignment horizontal="right" vertical="center"/>
    </xf>
    <xf numFmtId="4" fontId="36" fillId="2" borderId="27" xfId="3" applyNumberFormat="1" applyFont="1" applyFill="1" applyBorder="1" applyAlignment="1">
      <alignment horizontal="right" vertical="center"/>
    </xf>
    <xf numFmtId="2" fontId="1" fillId="0" borderId="6" xfId="0" applyNumberFormat="1" applyFont="1" applyBorder="1" applyAlignment="1">
      <alignment horizontal="right"/>
    </xf>
    <xf numFmtId="4" fontId="36" fillId="2" borderId="28" xfId="3" applyNumberFormat="1" applyFont="1" applyFill="1" applyBorder="1" applyAlignment="1">
      <alignment horizontal="right" vertical="center"/>
    </xf>
    <xf numFmtId="165" fontId="24" fillId="3" borderId="16" xfId="3" applyNumberFormat="1" applyFont="1" applyFill="1" applyBorder="1" applyAlignment="1">
      <alignment horizontal="right" vertical="center"/>
    </xf>
    <xf numFmtId="2" fontId="6" fillId="0" borderId="14" xfId="0" applyNumberFormat="1" applyFont="1" applyBorder="1" applyAlignment="1">
      <alignment horizontal="right"/>
    </xf>
    <xf numFmtId="165" fontId="24" fillId="0" borderId="13" xfId="3" applyNumberFormat="1" applyFont="1" applyBorder="1" applyAlignment="1">
      <alignment horizontal="right" vertical="center"/>
    </xf>
    <xf numFmtId="165" fontId="24" fillId="0" borderId="16" xfId="3" applyNumberFormat="1" applyFont="1" applyBorder="1" applyAlignment="1">
      <alignment horizontal="right" vertical="center"/>
    </xf>
    <xf numFmtId="165" fontId="24" fillId="0" borderId="14" xfId="3" applyNumberFormat="1" applyFont="1" applyBorder="1" applyAlignment="1">
      <alignment horizontal="right" vertical="center"/>
    </xf>
    <xf numFmtId="165" fontId="24" fillId="0" borderId="7" xfId="3" applyNumberFormat="1" applyFont="1" applyBorder="1" applyAlignment="1">
      <alignment horizontal="right" vertical="center"/>
    </xf>
    <xf numFmtId="165" fontId="24" fillId="0" borderId="3" xfId="3" applyNumberFormat="1" applyFont="1" applyBorder="1" applyAlignment="1">
      <alignment horizontal="right" vertical="center"/>
    </xf>
    <xf numFmtId="165" fontId="24" fillId="0" borderId="5" xfId="3" applyNumberFormat="1" applyFont="1" applyBorder="1" applyAlignment="1">
      <alignment horizontal="right" vertical="center"/>
    </xf>
    <xf numFmtId="4" fontId="24" fillId="2" borderId="23" xfId="3" applyNumberFormat="1" applyFont="1" applyFill="1" applyBorder="1" applyAlignment="1">
      <alignment horizontal="right" vertical="center"/>
    </xf>
    <xf numFmtId="165" fontId="24" fillId="3" borderId="2" xfId="3" applyNumberFormat="1" applyFont="1" applyFill="1" applyBorder="1" applyAlignment="1">
      <alignment horizontal="right" vertical="center"/>
    </xf>
    <xf numFmtId="4" fontId="24" fillId="3" borderId="28" xfId="3" applyNumberFormat="1" applyFont="1" applyFill="1" applyBorder="1" applyAlignment="1">
      <alignment horizontal="right" vertical="center"/>
    </xf>
    <xf numFmtId="165" fontId="36" fillId="3" borderId="16" xfId="3" applyNumberFormat="1" applyFont="1" applyFill="1" applyBorder="1" applyAlignment="1">
      <alignment horizontal="right" vertical="center"/>
    </xf>
    <xf numFmtId="2" fontId="1" fillId="0" borderId="14" xfId="0" applyNumberFormat="1" applyFont="1" applyBorder="1" applyAlignment="1">
      <alignment horizontal="right"/>
    </xf>
    <xf numFmtId="4" fontId="36" fillId="3" borderId="21" xfId="3" applyNumberFormat="1" applyFont="1" applyFill="1" applyBorder="1" applyAlignment="1">
      <alignment horizontal="right" vertical="center"/>
    </xf>
    <xf numFmtId="4" fontId="13" fillId="3" borderId="4" xfId="4" applyNumberFormat="1" applyFont="1" applyFill="1" applyBorder="1" applyAlignment="1">
      <alignment horizontal="right" vertical="center" wrapText="1"/>
    </xf>
    <xf numFmtId="4" fontId="13" fillId="0" borderId="4" xfId="4" applyNumberFormat="1" applyFont="1" applyBorder="1" applyAlignment="1">
      <alignment horizontal="right" vertical="center" wrapText="1"/>
    </xf>
    <xf numFmtId="165" fontId="13" fillId="0" borderId="74" xfId="4" applyNumberFormat="1" applyFont="1" applyBorder="1" applyAlignment="1">
      <alignment horizontal="left" vertical="center" wrapText="1"/>
    </xf>
    <xf numFmtId="165" fontId="13" fillId="2" borderId="1" xfId="4" applyNumberFormat="1" applyFont="1" applyFill="1" applyBorder="1" applyAlignment="1">
      <alignment horizontal="left" vertical="center" wrapText="1"/>
    </xf>
    <xf numFmtId="4" fontId="13" fillId="0" borderId="36" xfId="4" applyNumberFormat="1" applyFont="1" applyBorder="1" applyAlignment="1">
      <alignment horizontal="right" vertical="center" wrapText="1"/>
    </xf>
    <xf numFmtId="165" fontId="36" fillId="2" borderId="14" xfId="0" applyNumberFormat="1" applyFont="1" applyFill="1" applyBorder="1" applyAlignment="1">
      <alignment horizontal="right" vertical="center"/>
    </xf>
    <xf numFmtId="2" fontId="36" fillId="2" borderId="14" xfId="0" applyNumberFormat="1" applyFont="1" applyFill="1" applyBorder="1" applyAlignment="1">
      <alignment horizontal="right" vertical="center"/>
    </xf>
    <xf numFmtId="2" fontId="36" fillId="2" borderId="21" xfId="0" applyNumberFormat="1" applyFont="1" applyFill="1" applyBorder="1" applyAlignment="1">
      <alignment horizontal="right" vertical="center"/>
    </xf>
    <xf numFmtId="165" fontId="1" fillId="0" borderId="12" xfId="0" applyNumberFormat="1" applyFont="1" applyBorder="1"/>
    <xf numFmtId="165" fontId="1" fillId="0" borderId="0" xfId="0" applyNumberFormat="1" applyFont="1"/>
    <xf numFmtId="2" fontId="1" fillId="0" borderId="0" xfId="0" applyNumberFormat="1" applyFont="1"/>
    <xf numFmtId="2" fontId="1" fillId="0" borderId="26" xfId="0" applyNumberFormat="1" applyFont="1" applyBorder="1"/>
    <xf numFmtId="165" fontId="36" fillId="2" borderId="18" xfId="0" applyNumberFormat="1" applyFont="1" applyFill="1" applyBorder="1" applyAlignment="1">
      <alignment horizontal="right" vertical="center"/>
    </xf>
    <xf numFmtId="2" fontId="36" fillId="2" borderId="18" xfId="0" applyNumberFormat="1" applyFont="1" applyFill="1" applyBorder="1" applyAlignment="1">
      <alignment horizontal="right" vertical="center"/>
    </xf>
    <xf numFmtId="2" fontId="36" fillId="2" borderId="33" xfId="0" applyNumberFormat="1" applyFont="1" applyFill="1" applyBorder="1" applyAlignment="1">
      <alignment horizontal="right" vertical="center"/>
    </xf>
    <xf numFmtId="4" fontId="13" fillId="0" borderId="25" xfId="1" applyNumberFormat="1" applyFont="1" applyBorder="1" applyAlignment="1">
      <alignment horizontal="right" vertical="center" wrapText="1"/>
    </xf>
    <xf numFmtId="4" fontId="13" fillId="0" borderId="0" xfId="1" applyNumberFormat="1" applyFont="1"/>
    <xf numFmtId="3" fontId="81" fillId="9" borderId="157" xfId="16" applyNumberFormat="1" applyFont="1" applyFill="1" applyBorder="1" applyAlignment="1">
      <alignment horizontal="right"/>
    </xf>
    <xf numFmtId="165" fontId="81" fillId="9" borderId="157" xfId="16" applyNumberFormat="1" applyFont="1" applyFill="1" applyBorder="1" applyAlignment="1">
      <alignment horizontal="right"/>
    </xf>
    <xf numFmtId="3" fontId="81" fillId="4" borderId="156" xfId="16" applyNumberFormat="1" applyFont="1" applyFill="1" applyBorder="1" applyAlignment="1">
      <alignment horizontal="right"/>
    </xf>
    <xf numFmtId="165" fontId="81" fillId="4" borderId="156" xfId="16" applyNumberFormat="1" applyFont="1" applyFill="1" applyBorder="1" applyAlignment="1">
      <alignment horizontal="right"/>
    </xf>
    <xf numFmtId="0" fontId="91" fillId="0" borderId="0" xfId="9" applyFont="1"/>
    <xf numFmtId="0" fontId="55" fillId="0" borderId="0" xfId="9" applyFont="1"/>
    <xf numFmtId="0" fontId="91" fillId="0" borderId="0" xfId="9" applyFont="1" applyBorder="1"/>
    <xf numFmtId="0" fontId="92" fillId="0" borderId="0" xfId="9" applyFont="1" applyBorder="1" applyAlignment="1">
      <alignment horizontal="right"/>
    </xf>
    <xf numFmtId="0" fontId="91" fillId="9" borderId="0" xfId="9" applyFont="1" applyFill="1"/>
    <xf numFmtId="0" fontId="93" fillId="0" borderId="0" xfId="9" applyFont="1" applyBorder="1" applyAlignment="1">
      <alignment horizontal="right"/>
    </xf>
    <xf numFmtId="0" fontId="91" fillId="0" borderId="0" xfId="9" applyFont="1" applyBorder="1" applyAlignment="1">
      <alignment horizontal="right"/>
    </xf>
    <xf numFmtId="3" fontId="0" fillId="0" borderId="0" xfId="0" applyNumberFormat="1"/>
    <xf numFmtId="170" fontId="0" fillId="0" borderId="0" xfId="0" applyNumberFormat="1"/>
    <xf numFmtId="165" fontId="36" fillId="2" borderId="0" xfId="3" applyNumberFormat="1" applyFont="1" applyFill="1" applyAlignment="1">
      <alignment horizontal="right" vertical="center"/>
    </xf>
    <xf numFmtId="2" fontId="36" fillId="2" borderId="0" xfId="3" applyNumberFormat="1" applyFont="1" applyFill="1" applyAlignment="1">
      <alignment horizontal="right" vertical="center"/>
    </xf>
    <xf numFmtId="2" fontId="36" fillId="2" borderId="4" xfId="3" applyNumberFormat="1" applyFont="1" applyFill="1" applyBorder="1" applyAlignment="1">
      <alignment horizontal="right" vertical="center"/>
    </xf>
    <xf numFmtId="2" fontId="36" fillId="2" borderId="26" xfId="3" applyNumberFormat="1" applyFont="1" applyFill="1" applyBorder="1" applyAlignment="1">
      <alignment horizontal="right" vertical="center"/>
    </xf>
    <xf numFmtId="2" fontId="24" fillId="3" borderId="27" xfId="3" applyNumberFormat="1" applyFont="1" applyFill="1" applyBorder="1" applyAlignment="1">
      <alignment horizontal="right" vertical="center"/>
    </xf>
    <xf numFmtId="2" fontId="24" fillId="3" borderId="28" xfId="3" applyNumberFormat="1" applyFont="1" applyFill="1" applyBorder="1" applyAlignment="1">
      <alignment horizontal="right" vertical="center"/>
    </xf>
    <xf numFmtId="165" fontId="24" fillId="2" borderId="13" xfId="3" applyNumberFormat="1" applyFont="1" applyFill="1" applyBorder="1" applyAlignment="1">
      <alignment horizontal="right" vertical="center"/>
    </xf>
    <xf numFmtId="2" fontId="24" fillId="2" borderId="14" xfId="3" applyNumberFormat="1" applyFont="1" applyFill="1" applyBorder="1" applyAlignment="1">
      <alignment horizontal="right" vertical="center"/>
    </xf>
    <xf numFmtId="2" fontId="24" fillId="2" borderId="21" xfId="3" applyNumberFormat="1" applyFont="1" applyFill="1" applyBorder="1" applyAlignment="1">
      <alignment horizontal="right" vertical="center"/>
    </xf>
    <xf numFmtId="165" fontId="24" fillId="2" borderId="7" xfId="3" applyNumberFormat="1" applyFont="1" applyFill="1" applyBorder="1" applyAlignment="1">
      <alignment horizontal="right" vertical="center"/>
    </xf>
    <xf numFmtId="2" fontId="24" fillId="2" borderId="5" xfId="3" applyNumberFormat="1" applyFont="1" applyFill="1" applyBorder="1" applyAlignment="1">
      <alignment horizontal="right" vertical="center"/>
    </xf>
    <xf numFmtId="2" fontId="24" fillId="2" borderId="23" xfId="3" applyNumberFormat="1" applyFont="1" applyFill="1" applyBorder="1" applyAlignment="1">
      <alignment horizontal="right" vertical="center"/>
    </xf>
    <xf numFmtId="2" fontId="36" fillId="3" borderId="14" xfId="3" applyNumberFormat="1" applyFont="1" applyFill="1" applyBorder="1" applyAlignment="1">
      <alignment horizontal="right" vertical="center"/>
    </xf>
    <xf numFmtId="2" fontId="36" fillId="3" borderId="21" xfId="3" applyNumberFormat="1" applyFont="1" applyFill="1" applyBorder="1" applyAlignment="1">
      <alignment horizontal="right" vertical="center"/>
    </xf>
    <xf numFmtId="4" fontId="24" fillId="3" borderId="18" xfId="3" applyNumberFormat="1" applyFont="1" applyFill="1" applyBorder="1" applyAlignment="1">
      <alignment horizontal="right" vertical="center"/>
    </xf>
    <xf numFmtId="4" fontId="24" fillId="3" borderId="33" xfId="3" applyNumberFormat="1" applyFont="1" applyFill="1" applyBorder="1" applyAlignment="1">
      <alignment horizontal="right" vertical="center"/>
    </xf>
    <xf numFmtId="165" fontId="36" fillId="2" borderId="13" xfId="3" applyNumberFormat="1" applyFont="1" applyFill="1" applyBorder="1" applyAlignment="1">
      <alignment horizontal="right" vertical="center"/>
    </xf>
    <xf numFmtId="165" fontId="36" fillId="2" borderId="21" xfId="3" applyNumberFormat="1" applyFont="1" applyFill="1" applyBorder="1" applyAlignment="1">
      <alignment horizontal="right" vertical="center"/>
    </xf>
    <xf numFmtId="165" fontId="24" fillId="3" borderId="21" xfId="3" applyNumberFormat="1" applyFont="1" applyFill="1" applyBorder="1" applyAlignment="1">
      <alignment horizontal="right" vertical="center"/>
    </xf>
    <xf numFmtId="165" fontId="24" fillId="2" borderId="21" xfId="3" applyNumberFormat="1" applyFont="1" applyFill="1" applyBorder="1" applyAlignment="1">
      <alignment horizontal="right" vertical="center"/>
    </xf>
    <xf numFmtId="165" fontId="24" fillId="2" borderId="23" xfId="3" applyNumberFormat="1" applyFont="1" applyFill="1" applyBorder="1" applyAlignment="1">
      <alignment horizontal="right" vertical="center"/>
    </xf>
    <xf numFmtId="165" fontId="24" fillId="3" borderId="28" xfId="3" applyNumberFormat="1" applyFont="1" applyFill="1" applyBorder="1" applyAlignment="1">
      <alignment horizontal="right" vertical="center"/>
    </xf>
    <xf numFmtId="165" fontId="36" fillId="3" borderId="21" xfId="3" applyNumberFormat="1" applyFont="1" applyFill="1" applyBorder="1" applyAlignment="1">
      <alignment horizontal="right" vertical="center"/>
    </xf>
    <xf numFmtId="4" fontId="6" fillId="0" borderId="0" xfId="0" applyNumberFormat="1" applyFont="1"/>
    <xf numFmtId="165" fontId="6" fillId="0" borderId="26" xfId="0" applyNumberFormat="1" applyFont="1" applyBorder="1"/>
    <xf numFmtId="165" fontId="24" fillId="3" borderId="63" xfId="3" applyNumberFormat="1" applyFont="1" applyFill="1" applyBorder="1" applyAlignment="1">
      <alignment horizontal="right" vertical="center"/>
    </xf>
    <xf numFmtId="165" fontId="24" fillId="3" borderId="33" xfId="3" applyNumberFormat="1" applyFont="1" applyFill="1" applyBorder="1" applyAlignment="1">
      <alignment horizontal="right" vertical="center"/>
    </xf>
    <xf numFmtId="4" fontId="36" fillId="2" borderId="13" xfId="3" applyNumberFormat="1" applyFont="1" applyFill="1" applyBorder="1" applyAlignment="1">
      <alignment horizontal="right" vertical="center"/>
    </xf>
    <xf numFmtId="4" fontId="24" fillId="3" borderId="13" xfId="3" applyNumberFormat="1" applyFont="1" applyFill="1" applyBorder="1" applyAlignment="1">
      <alignment horizontal="right" vertical="center"/>
    </xf>
    <xf numFmtId="4" fontId="24" fillId="2" borderId="13" xfId="3" applyNumberFormat="1" applyFont="1" applyFill="1" applyBorder="1" applyAlignment="1">
      <alignment horizontal="right" vertical="center"/>
    </xf>
    <xf numFmtId="4" fontId="24" fillId="2" borderId="7" xfId="3" applyNumberFormat="1" applyFont="1" applyFill="1" applyBorder="1" applyAlignment="1">
      <alignment horizontal="right" vertical="center"/>
    </xf>
    <xf numFmtId="4" fontId="24" fillId="3" borderId="38" xfId="3" applyNumberFormat="1" applyFont="1" applyFill="1" applyBorder="1" applyAlignment="1">
      <alignment horizontal="right" vertical="center"/>
    </xf>
    <xf numFmtId="4" fontId="36" fillId="3" borderId="13" xfId="3" applyNumberFormat="1" applyFont="1" applyFill="1" applyBorder="1" applyAlignment="1">
      <alignment horizontal="right" vertical="center"/>
    </xf>
    <xf numFmtId="4" fontId="36" fillId="2" borderId="38" xfId="3" applyNumberFormat="1" applyFont="1" applyFill="1" applyBorder="1" applyAlignment="1">
      <alignment horizontal="right" vertical="center"/>
    </xf>
    <xf numFmtId="4" fontId="24" fillId="3" borderId="63" xfId="3" applyNumberFormat="1" applyFont="1" applyFill="1" applyBorder="1" applyAlignment="1">
      <alignment horizontal="right" vertical="center"/>
    </xf>
    <xf numFmtId="0" fontId="6" fillId="0" borderId="10" xfId="0" applyFont="1" applyBorder="1"/>
    <xf numFmtId="2" fontId="6" fillId="2" borderId="0" xfId="0" applyNumberFormat="1" applyFont="1" applyFill="1" applyAlignment="1">
      <alignment horizontal="center"/>
    </xf>
    <xf numFmtId="166" fontId="6" fillId="0" borderId="0" xfId="0" applyNumberFormat="1" applyFont="1"/>
    <xf numFmtId="2" fontId="6" fillId="0" borderId="0" xfId="0" applyNumberFormat="1" applyFont="1" applyAlignment="1">
      <alignment horizontal="center"/>
    </xf>
    <xf numFmtId="165" fontId="24" fillId="3" borderId="80" xfId="3" applyNumberFormat="1" applyFont="1" applyFill="1" applyBorder="1" applyAlignment="1">
      <alignment horizontal="right" vertical="center"/>
    </xf>
    <xf numFmtId="2" fontId="6" fillId="0" borderId="18" xfId="0" applyNumberFormat="1" applyFont="1" applyBorder="1" applyAlignment="1">
      <alignment horizontal="right"/>
    </xf>
    <xf numFmtId="2" fontId="1" fillId="0" borderId="79" xfId="0" applyNumberFormat="1" applyFont="1" applyBorder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right"/>
    </xf>
    <xf numFmtId="2" fontId="36" fillId="2" borderId="14" xfId="3" applyNumberFormat="1" applyFont="1" applyFill="1" applyBorder="1" applyAlignment="1">
      <alignment horizontal="right" vertical="center"/>
    </xf>
    <xf numFmtId="166" fontId="36" fillId="2" borderId="14" xfId="3" applyNumberFormat="1" applyFont="1" applyFill="1" applyBorder="1" applyAlignment="1">
      <alignment horizontal="right" vertical="center"/>
    </xf>
    <xf numFmtId="2" fontId="36" fillId="2" borderId="21" xfId="3" applyNumberFormat="1" applyFont="1" applyFill="1" applyBorder="1" applyAlignment="1">
      <alignment horizontal="right" vertical="center"/>
    </xf>
    <xf numFmtId="166" fontId="24" fillId="3" borderId="14" xfId="3" applyNumberFormat="1" applyFont="1" applyFill="1" applyBorder="1" applyAlignment="1">
      <alignment horizontal="right" vertical="center"/>
    </xf>
    <xf numFmtId="166" fontId="24" fillId="2" borderId="14" xfId="3" applyNumberFormat="1" applyFont="1" applyFill="1" applyBorder="1" applyAlignment="1">
      <alignment horizontal="right" vertical="center"/>
    </xf>
    <xf numFmtId="166" fontId="24" fillId="2" borderId="5" xfId="3" applyNumberFormat="1" applyFont="1" applyFill="1" applyBorder="1" applyAlignment="1">
      <alignment horizontal="right" vertical="center"/>
    </xf>
    <xf numFmtId="166" fontId="24" fillId="3" borderId="27" xfId="3" applyNumberFormat="1" applyFont="1" applyFill="1" applyBorder="1" applyAlignment="1">
      <alignment horizontal="right" vertical="center"/>
    </xf>
    <xf numFmtId="166" fontId="36" fillId="3" borderId="14" xfId="3" applyNumberFormat="1" applyFont="1" applyFill="1" applyBorder="1" applyAlignment="1">
      <alignment horizontal="right" vertical="center"/>
    </xf>
    <xf numFmtId="2" fontId="24" fillId="3" borderId="18" xfId="3" applyNumberFormat="1" applyFont="1" applyFill="1" applyBorder="1" applyAlignment="1">
      <alignment horizontal="right" vertical="center"/>
    </xf>
    <xf numFmtId="166" fontId="24" fillId="3" borderId="18" xfId="3" applyNumberFormat="1" applyFont="1" applyFill="1" applyBorder="1" applyAlignment="1">
      <alignment horizontal="right" vertical="center"/>
    </xf>
    <xf numFmtId="2" fontId="24" fillId="3" borderId="33" xfId="3" applyNumberFormat="1" applyFont="1" applyFill="1" applyBorder="1" applyAlignment="1">
      <alignment horizontal="right" vertical="center"/>
    </xf>
    <xf numFmtId="0" fontId="6" fillId="0" borderId="55" xfId="1" applyFont="1" applyBorder="1"/>
    <xf numFmtId="2" fontId="13" fillId="3" borderId="14" xfId="1" applyNumberFormat="1" applyFont="1" applyFill="1" applyBorder="1" applyAlignment="1">
      <alignment horizontal="right" vertical="center" wrapText="1"/>
    </xf>
    <xf numFmtId="2" fontId="13" fillId="3" borderId="15" xfId="1" applyNumberFormat="1" applyFont="1" applyFill="1" applyBorder="1" applyAlignment="1">
      <alignment horizontal="right" vertical="center" wrapText="1"/>
    </xf>
    <xf numFmtId="2" fontId="13" fillId="0" borderId="49" xfId="1" applyNumberFormat="1" applyFont="1" applyBorder="1" applyAlignment="1">
      <alignment horizontal="right" vertical="center" wrapText="1"/>
    </xf>
    <xf numFmtId="2" fontId="13" fillId="0" borderId="0" xfId="1" applyNumberFormat="1" applyFont="1"/>
    <xf numFmtId="2" fontId="13" fillId="3" borderId="4" xfId="4" applyNumberFormat="1" applyFont="1" applyFill="1" applyBorder="1" applyAlignment="1">
      <alignment horizontal="right" vertical="center" wrapText="1"/>
    </xf>
    <xf numFmtId="2" fontId="13" fillId="3" borderId="11" xfId="4" applyNumberFormat="1" applyFont="1" applyFill="1" applyBorder="1" applyAlignment="1">
      <alignment horizontal="right" vertical="center" wrapText="1"/>
    </xf>
    <xf numFmtId="2" fontId="13" fillId="3" borderId="12" xfId="4" applyNumberFormat="1" applyFont="1" applyFill="1" applyBorder="1" applyAlignment="1">
      <alignment horizontal="right" vertical="center" wrapText="1"/>
    </xf>
    <xf numFmtId="2" fontId="13" fillId="0" borderId="4" xfId="4" applyNumberFormat="1" applyFont="1" applyBorder="1" applyAlignment="1">
      <alignment horizontal="right" vertical="center" wrapText="1"/>
    </xf>
    <xf numFmtId="2" fontId="13" fillId="0" borderId="11" xfId="4" applyNumberFormat="1" applyFont="1" applyBorder="1" applyAlignment="1">
      <alignment horizontal="right" vertical="center" wrapText="1"/>
    </xf>
    <xf numFmtId="2" fontId="13" fillId="0" borderId="12" xfId="4" applyNumberFormat="1" applyFont="1" applyBorder="1" applyAlignment="1">
      <alignment horizontal="right" vertical="center" wrapText="1"/>
    </xf>
    <xf numFmtId="17" fontId="73" fillId="9" borderId="168" xfId="0" applyNumberFormat="1" applyFont="1" applyFill="1" applyBorder="1"/>
    <xf numFmtId="3" fontId="73" fillId="9" borderId="137" xfId="0" applyNumberFormat="1" applyFont="1" applyFill="1" applyBorder="1"/>
    <xf numFmtId="165" fontId="0" fillId="0" borderId="0" xfId="0" applyNumberFormat="1"/>
    <xf numFmtId="166" fontId="0" fillId="0" borderId="0" xfId="0" applyNumberFormat="1"/>
    <xf numFmtId="166" fontId="13" fillId="3" borderId="23" xfId="1" applyNumberFormat="1" applyFont="1" applyFill="1" applyBorder="1" applyAlignment="1">
      <alignment horizontal="right" vertical="center" wrapText="1"/>
    </xf>
    <xf numFmtId="166" fontId="4" fillId="0" borderId="0" xfId="1" applyNumberFormat="1"/>
    <xf numFmtId="166" fontId="7" fillId="0" borderId="0" xfId="0" applyNumberFormat="1" applyFont="1"/>
    <xf numFmtId="165" fontId="7" fillId="0" borderId="0" xfId="0" applyNumberFormat="1" applyFont="1"/>
    <xf numFmtId="0" fontId="6" fillId="0" borderId="0" xfId="21" applyFont="1"/>
    <xf numFmtId="0" fontId="4" fillId="0" borderId="0" xfId="21" applyFont="1"/>
    <xf numFmtId="166" fontId="24" fillId="0" borderId="0" xfId="21" applyNumberFormat="1" applyFont="1"/>
    <xf numFmtId="2" fontId="24" fillId="0" borderId="0" xfId="21" applyNumberFormat="1" applyFont="1"/>
    <xf numFmtId="0" fontId="24" fillId="0" borderId="0" xfId="21" applyFont="1"/>
    <xf numFmtId="2" fontId="4" fillId="0" borderId="0" xfId="21" applyNumberFormat="1" applyFont="1"/>
    <xf numFmtId="165" fontId="24" fillId="0" borderId="0" xfId="21" applyNumberFormat="1" applyFont="1"/>
    <xf numFmtId="0" fontId="24" fillId="0" borderId="0" xfId="21" applyFont="1" applyAlignment="1">
      <alignment horizontal="right"/>
    </xf>
    <xf numFmtId="0" fontId="16" fillId="0" borderId="0" xfId="21" applyFont="1"/>
    <xf numFmtId="2" fontId="24" fillId="3" borderId="169" xfId="3" applyNumberFormat="1" applyFont="1" applyFill="1" applyBorder="1" applyAlignment="1">
      <alignment horizontal="right" vertical="center"/>
    </xf>
    <xf numFmtId="165" fontId="24" fillId="3" borderId="170" xfId="3" applyNumberFormat="1" applyFont="1" applyFill="1" applyBorder="1" applyAlignment="1">
      <alignment horizontal="right" vertical="center"/>
    </xf>
    <xf numFmtId="2" fontId="24" fillId="3" borderId="170" xfId="3" applyNumberFormat="1" applyFont="1" applyFill="1" applyBorder="1" applyAlignment="1">
      <alignment horizontal="right" vertical="center"/>
    </xf>
    <xf numFmtId="165" fontId="24" fillId="3" borderId="171" xfId="3" applyNumberFormat="1" applyFont="1" applyFill="1" applyBorder="1" applyAlignment="1">
      <alignment horizontal="right" vertical="center"/>
    </xf>
    <xf numFmtId="2" fontId="24" fillId="3" borderId="18" xfId="3" applyNumberFormat="1" applyFont="1" applyFill="1" applyBorder="1" applyAlignment="1">
      <alignment vertical="center"/>
    </xf>
    <xf numFmtId="2" fontId="24" fillId="2" borderId="14" xfId="3" applyNumberFormat="1" applyFont="1" applyFill="1" applyBorder="1" applyAlignment="1">
      <alignment vertical="center"/>
    </xf>
    <xf numFmtId="2" fontId="24" fillId="3" borderId="14" xfId="3" applyNumberFormat="1" applyFont="1" applyFill="1" applyBorder="1" applyAlignment="1">
      <alignment vertical="center"/>
    </xf>
    <xf numFmtId="2" fontId="36" fillId="3" borderId="28" xfId="3" applyNumberFormat="1" applyFont="1" applyFill="1" applyBorder="1" applyAlignment="1">
      <alignment horizontal="right" vertical="center"/>
    </xf>
    <xf numFmtId="165" fontId="36" fillId="3" borderId="27" xfId="3" applyNumberFormat="1" applyFont="1" applyFill="1" applyBorder="1" applyAlignment="1">
      <alignment horizontal="right" vertical="center"/>
    </xf>
    <xf numFmtId="2" fontId="36" fillId="3" borderId="27" xfId="3" applyNumberFormat="1" applyFont="1" applyFill="1" applyBorder="1" applyAlignment="1">
      <alignment horizontal="right" vertical="center"/>
    </xf>
    <xf numFmtId="165" fontId="36" fillId="3" borderId="38" xfId="3" applyNumberFormat="1" applyFont="1" applyFill="1" applyBorder="1" applyAlignment="1">
      <alignment horizontal="right" vertical="center"/>
    </xf>
    <xf numFmtId="2" fontId="36" fillId="3" borderId="14" xfId="3" applyNumberFormat="1" applyFont="1" applyFill="1" applyBorder="1" applyAlignment="1">
      <alignment vertical="center"/>
    </xf>
    <xf numFmtId="2" fontId="24" fillId="3" borderId="27" xfId="3" applyNumberFormat="1" applyFont="1" applyFill="1" applyBorder="1" applyAlignment="1">
      <alignment vertical="center"/>
    </xf>
    <xf numFmtId="2" fontId="24" fillId="2" borderId="5" xfId="3" applyNumberFormat="1" applyFont="1" applyFill="1" applyBorder="1" applyAlignment="1">
      <alignment vertical="center"/>
    </xf>
    <xf numFmtId="2" fontId="36" fillId="2" borderId="37" xfId="3" applyNumberFormat="1" applyFont="1" applyFill="1" applyBorder="1" applyAlignment="1">
      <alignment horizontal="right" vertical="center"/>
    </xf>
    <xf numFmtId="165" fontId="36" fillId="2" borderId="3" xfId="3" applyNumberFormat="1" applyFont="1" applyFill="1" applyBorder="1" applyAlignment="1">
      <alignment horizontal="right" vertical="center"/>
    </xf>
    <xf numFmtId="2" fontId="36" fillId="2" borderId="7" xfId="3" applyNumberFormat="1" applyFont="1" applyFill="1" applyBorder="1" applyAlignment="1">
      <alignment horizontal="right" vertical="center"/>
    </xf>
    <xf numFmtId="2" fontId="36" fillId="2" borderId="3" xfId="3" applyNumberFormat="1" applyFont="1" applyFill="1" applyBorder="1" applyAlignment="1">
      <alignment horizontal="right" vertical="center"/>
    </xf>
    <xf numFmtId="0" fontId="9" fillId="6" borderId="2" xfId="3" applyFont="1" applyFill="1" applyBorder="1" applyAlignment="1">
      <alignment vertical="center"/>
    </xf>
    <xf numFmtId="0" fontId="9" fillId="6" borderId="76" xfId="3" applyFont="1" applyFill="1" applyBorder="1" applyAlignment="1">
      <alignment vertical="center"/>
    </xf>
    <xf numFmtId="0" fontId="36" fillId="2" borderId="3" xfId="3" applyFont="1" applyFill="1" applyBorder="1" applyAlignment="1">
      <alignment vertical="center"/>
    </xf>
    <xf numFmtId="0" fontId="9" fillId="6" borderId="16" xfId="3" applyFont="1" applyFill="1" applyBorder="1" applyAlignment="1">
      <alignment vertical="center"/>
    </xf>
    <xf numFmtId="0" fontId="9" fillId="6" borderId="8" xfId="3" applyFont="1" applyFill="1" applyBorder="1" applyAlignment="1">
      <alignment vertical="center"/>
    </xf>
    <xf numFmtId="0" fontId="9" fillId="2" borderId="26" xfId="21" applyFont="1" applyFill="1" applyBorder="1" applyAlignment="1">
      <alignment horizontal="center" vertical="center" wrapText="1"/>
    </xf>
    <xf numFmtId="0" fontId="9" fillId="2" borderId="0" xfId="21" applyFont="1" applyFill="1" applyAlignment="1">
      <alignment horizontal="center" vertical="center" wrapText="1"/>
    </xf>
    <xf numFmtId="0" fontId="9" fillId="2" borderId="4" xfId="21" applyFont="1" applyFill="1" applyBorder="1" applyAlignment="1">
      <alignment horizontal="center" vertical="center" wrapText="1"/>
    </xf>
    <xf numFmtId="0" fontId="96" fillId="2" borderId="2" xfId="21" applyFont="1" applyFill="1" applyBorder="1" applyAlignment="1">
      <alignment horizontal="center" vertical="center" wrapText="1"/>
    </xf>
    <xf numFmtId="0" fontId="13" fillId="3" borderId="21" xfId="21" applyFont="1" applyFill="1" applyBorder="1" applyAlignment="1">
      <alignment horizontal="center" vertical="center" wrapText="1"/>
    </xf>
    <xf numFmtId="0" fontId="13" fillId="3" borderId="14" xfId="21" applyFont="1" applyFill="1" applyBorder="1" applyAlignment="1">
      <alignment horizontal="center" vertical="center" wrapText="1"/>
    </xf>
    <xf numFmtId="0" fontId="9" fillId="2" borderId="174" xfId="3" applyFont="1" applyFill="1" applyBorder="1" applyAlignment="1">
      <alignment horizontal="center" vertical="center" wrapText="1"/>
    </xf>
    <xf numFmtId="0" fontId="6" fillId="2" borderId="0" xfId="21" applyFont="1" applyFill="1"/>
    <xf numFmtId="0" fontId="12" fillId="0" borderId="0" xfId="4" applyFont="1" applyAlignment="1">
      <alignment horizontal="center" vertical="center"/>
    </xf>
    <xf numFmtId="0" fontId="46" fillId="0" borderId="0" xfId="8"/>
    <xf numFmtId="0" fontId="99" fillId="9" borderId="0" xfId="8" applyFont="1" applyFill="1" applyAlignment="1">
      <alignment horizontal="left"/>
    </xf>
    <xf numFmtId="0" fontId="9" fillId="2" borderId="0" xfId="3" applyFont="1" applyFill="1" applyAlignment="1">
      <alignment vertical="center"/>
    </xf>
    <xf numFmtId="167" fontId="7" fillId="0" borderId="10" xfId="5" applyNumberFormat="1" applyFont="1" applyBorder="1"/>
    <xf numFmtId="0" fontId="100" fillId="0" borderId="0" xfId="9" applyFont="1" applyBorder="1" applyAlignment="1">
      <alignment horizontal="right"/>
    </xf>
    <xf numFmtId="0" fontId="101" fillId="0" borderId="0" xfId="9" applyFont="1" applyBorder="1" applyAlignment="1">
      <alignment horizontal="right"/>
    </xf>
    <xf numFmtId="0" fontId="21" fillId="18" borderId="150" xfId="0" applyFont="1" applyFill="1" applyBorder="1" applyAlignment="1">
      <alignment horizontal="center" vertical="center"/>
    </xf>
    <xf numFmtId="3" fontId="78" fillId="0" borderId="0" xfId="0" applyNumberFormat="1" applyFont="1" applyAlignment="1">
      <alignment horizontal="left" vertical="top"/>
    </xf>
    <xf numFmtId="17" fontId="78" fillId="0" borderId="0" xfId="0" applyNumberFormat="1" applyFont="1" applyAlignment="1">
      <alignment horizontal="right"/>
    </xf>
    <xf numFmtId="3" fontId="78" fillId="0" borderId="0" xfId="0" applyNumberFormat="1" applyFont="1" applyAlignment="1">
      <alignment horizontal="right"/>
    </xf>
    <xf numFmtId="3" fontId="81" fillId="0" borderId="0" xfId="4" applyNumberFormat="1" applyFont="1" applyAlignment="1">
      <alignment horizontal="right"/>
    </xf>
    <xf numFmtId="166" fontId="81" fillId="0" borderId="0" xfId="4" applyNumberFormat="1" applyFont="1" applyAlignment="1">
      <alignment horizontal="right"/>
    </xf>
    <xf numFmtId="0" fontId="102" fillId="0" borderId="0" xfId="5" applyFont="1" applyAlignment="1">
      <alignment horizontal="left"/>
    </xf>
    <xf numFmtId="0" fontId="102" fillId="0" borderId="0" xfId="5" applyFont="1" applyAlignment="1">
      <alignment horizontal="center"/>
    </xf>
    <xf numFmtId="0" fontId="12" fillId="20" borderId="27" xfId="0" applyFont="1" applyFill="1" applyBorder="1" applyAlignment="1">
      <alignment horizontal="center" vertical="center" wrapText="1"/>
    </xf>
    <xf numFmtId="0" fontId="103" fillId="2" borderId="0" xfId="5" applyFont="1" applyFill="1"/>
    <xf numFmtId="0" fontId="9" fillId="2" borderId="0" xfId="5" applyFont="1" applyFill="1" applyAlignment="1">
      <alignment horizontal="center"/>
    </xf>
    <xf numFmtId="0" fontId="5" fillId="2" borderId="0" xfId="5" applyFont="1" applyFill="1"/>
    <xf numFmtId="12" fontId="5" fillId="2" borderId="0" xfId="5" applyNumberFormat="1" applyFont="1" applyFill="1"/>
    <xf numFmtId="12" fontId="5" fillId="2" borderId="26" xfId="5" applyNumberFormat="1" applyFont="1" applyFill="1" applyBorder="1"/>
    <xf numFmtId="2" fontId="20" fillId="0" borderId="0" xfId="5" applyNumberFormat="1" applyFont="1"/>
    <xf numFmtId="165" fontId="6" fillId="0" borderId="0" xfId="5" applyNumberFormat="1" applyFont="1" applyAlignment="1">
      <alignment horizontal="right"/>
    </xf>
    <xf numFmtId="0" fontId="4" fillId="0" borderId="179" xfId="5" applyBorder="1"/>
    <xf numFmtId="0" fontId="9" fillId="20" borderId="76" xfId="0" applyFont="1" applyFill="1" applyBorder="1" applyAlignment="1">
      <alignment horizontal="center" vertical="center" wrapText="1"/>
    </xf>
    <xf numFmtId="0" fontId="9" fillId="20" borderId="115" xfId="0" applyFont="1" applyFill="1" applyBorder="1" applyAlignment="1">
      <alignment horizontal="center" vertical="center" wrapText="1"/>
    </xf>
    <xf numFmtId="17" fontId="78" fillId="9" borderId="160" xfId="13" applyNumberFormat="1" applyFont="1" applyFill="1" applyBorder="1" applyAlignment="1">
      <alignment horizontal="right"/>
    </xf>
    <xf numFmtId="17" fontId="78" fillId="4" borderId="145" xfId="13" applyNumberFormat="1" applyFont="1" applyFill="1" applyBorder="1" applyAlignment="1">
      <alignment horizontal="right"/>
    </xf>
    <xf numFmtId="17" fontId="78" fillId="9" borderId="154" xfId="13" applyNumberFormat="1" applyFont="1" applyFill="1" applyBorder="1" applyAlignment="1">
      <alignment horizontal="right"/>
    </xf>
    <xf numFmtId="17" fontId="78" fillId="4" borderId="161" xfId="13" applyNumberFormat="1" applyFont="1" applyFill="1" applyBorder="1" applyAlignment="1">
      <alignment horizontal="right"/>
    </xf>
    <xf numFmtId="166" fontId="24" fillId="2" borderId="20" xfId="0" applyNumberFormat="1" applyFont="1" applyFill="1" applyBorder="1" applyAlignment="1">
      <alignment vertical="center"/>
    </xf>
    <xf numFmtId="166" fontId="24" fillId="2" borderId="14" xfId="0" applyNumberFormat="1" applyFont="1" applyFill="1" applyBorder="1" applyAlignment="1">
      <alignment vertical="center"/>
    </xf>
    <xf numFmtId="165" fontId="13" fillId="0" borderId="26" xfId="0" applyNumberFormat="1" applyFont="1" applyBorder="1" applyAlignment="1">
      <alignment horizontal="right"/>
    </xf>
    <xf numFmtId="166" fontId="24" fillId="3" borderId="20" xfId="0" applyNumberFormat="1" applyFont="1" applyFill="1" applyBorder="1" applyAlignment="1">
      <alignment vertical="center"/>
    </xf>
    <xf numFmtId="165" fontId="13" fillId="3" borderId="21" xfId="0" applyNumberFormat="1" applyFont="1" applyFill="1" applyBorder="1" applyAlignment="1">
      <alignment horizontal="right"/>
    </xf>
    <xf numFmtId="166" fontId="24" fillId="2" borderId="22" xfId="0" applyNumberFormat="1" applyFont="1" applyFill="1" applyBorder="1" applyAlignment="1">
      <alignment vertical="center"/>
    </xf>
    <xf numFmtId="166" fontId="24" fillId="2" borderId="5" xfId="0" applyNumberFormat="1" applyFont="1" applyFill="1" applyBorder="1" applyAlignment="1">
      <alignment vertical="center"/>
    </xf>
    <xf numFmtId="166" fontId="24" fillId="3" borderId="39" xfId="0" applyNumberFormat="1" applyFont="1" applyFill="1" applyBorder="1" applyAlignment="1">
      <alignment vertical="center"/>
    </xf>
    <xf numFmtId="166" fontId="24" fillId="2" borderId="27" xfId="0" applyNumberFormat="1" applyFont="1" applyFill="1" applyBorder="1" applyAlignment="1">
      <alignment vertical="center"/>
    </xf>
    <xf numFmtId="165" fontId="13" fillId="3" borderId="29" xfId="0" applyNumberFormat="1" applyFont="1" applyFill="1" applyBorder="1" applyAlignment="1">
      <alignment horizontal="right"/>
    </xf>
    <xf numFmtId="0" fontId="24" fillId="3" borderId="39" xfId="0" applyFont="1" applyFill="1" applyBorder="1" applyAlignment="1">
      <alignment vertical="center"/>
    </xf>
    <xf numFmtId="166" fontId="24" fillId="2" borderId="20" xfId="0" applyNumberFormat="1" applyFont="1" applyFill="1" applyBorder="1" applyAlignment="1">
      <alignment horizontal="left" vertical="center" indent="1"/>
    </xf>
    <xf numFmtId="166" fontId="24" fillId="2" borderId="14" xfId="0" applyNumberFormat="1" applyFont="1" applyFill="1" applyBorder="1" applyAlignment="1">
      <alignment horizontal="center" vertical="center"/>
    </xf>
    <xf numFmtId="166" fontId="13" fillId="2" borderId="0" xfId="0" applyNumberFormat="1" applyFont="1" applyFill="1"/>
    <xf numFmtId="166" fontId="13" fillId="2" borderId="26" xfId="0" applyNumberFormat="1" applyFont="1" applyFill="1" applyBorder="1"/>
    <xf numFmtId="166" fontId="13" fillId="0" borderId="6" xfId="0" applyNumberFormat="1" applyFont="1" applyBorder="1"/>
    <xf numFmtId="166" fontId="13" fillId="0" borderId="15" xfId="0" applyNumberFormat="1" applyFont="1" applyBorder="1"/>
    <xf numFmtId="166" fontId="13" fillId="0" borderId="40" xfId="0" applyNumberFormat="1" applyFont="1" applyBorder="1"/>
    <xf numFmtId="166" fontId="0" fillId="2" borderId="10" xfId="0" applyNumberFormat="1" applyFill="1" applyBorder="1"/>
    <xf numFmtId="166" fontId="0" fillId="2" borderId="0" xfId="0" applyNumberFormat="1" applyFill="1"/>
    <xf numFmtId="166" fontId="0" fillId="2" borderId="26" xfId="0" applyNumberFormat="1" applyFill="1" applyBorder="1"/>
    <xf numFmtId="166" fontId="24" fillId="2" borderId="24" xfId="0" applyNumberFormat="1" applyFont="1" applyFill="1" applyBorder="1" applyAlignment="1">
      <alignment vertical="center"/>
    </xf>
    <xf numFmtId="165" fontId="24" fillId="2" borderId="11" xfId="0" applyNumberFormat="1" applyFont="1" applyFill="1" applyBorder="1" applyAlignment="1">
      <alignment horizontal="right" vertical="center"/>
    </xf>
    <xf numFmtId="166" fontId="24" fillId="3" borderId="32" xfId="0" applyNumberFormat="1" applyFont="1" applyFill="1" applyBorder="1" applyAlignment="1">
      <alignment vertical="center"/>
    </xf>
    <xf numFmtId="166" fontId="13" fillId="0" borderId="35" xfId="0" applyNumberFormat="1" applyFont="1" applyBorder="1"/>
    <xf numFmtId="165" fontId="24" fillId="3" borderId="18" xfId="0" applyNumberFormat="1" applyFont="1" applyFill="1" applyBorder="1" applyAlignment="1">
      <alignment horizontal="right" vertical="center"/>
    </xf>
    <xf numFmtId="165" fontId="13" fillId="3" borderId="180" xfId="0" applyNumberFormat="1" applyFont="1" applyFill="1" applyBorder="1" applyAlignment="1">
      <alignment horizontal="right"/>
    </xf>
    <xf numFmtId="0" fontId="9" fillId="6" borderId="30" xfId="3" applyFont="1" applyFill="1" applyBorder="1" applyAlignment="1">
      <alignment vertical="center"/>
    </xf>
    <xf numFmtId="0" fontId="105" fillId="0" borderId="0" xfId="0" applyFont="1"/>
    <xf numFmtId="0" fontId="6" fillId="0" borderId="69" xfId="0" applyFont="1" applyBorder="1"/>
    <xf numFmtId="0" fontId="6" fillId="0" borderId="70" xfId="0" applyFont="1" applyBorder="1"/>
    <xf numFmtId="0" fontId="0" fillId="0" borderId="26" xfId="0" applyBorder="1"/>
    <xf numFmtId="165" fontId="36" fillId="2" borderId="27" xfId="3" applyNumberFormat="1" applyFont="1" applyFill="1" applyBorder="1" applyAlignment="1">
      <alignment horizontal="right" vertical="center"/>
    </xf>
    <xf numFmtId="165" fontId="36" fillId="2" borderId="28" xfId="3" applyNumberFormat="1" applyFont="1" applyFill="1" applyBorder="1" applyAlignment="1">
      <alignment horizontal="right" vertical="center"/>
    </xf>
    <xf numFmtId="0" fontId="9" fillId="6" borderId="0" xfId="0" applyFont="1" applyFill="1"/>
    <xf numFmtId="4" fontId="6" fillId="0" borderId="70" xfId="0" applyNumberFormat="1" applyFont="1" applyBorder="1"/>
    <xf numFmtId="4" fontId="6" fillId="0" borderId="71" xfId="0" applyNumberFormat="1" applyFont="1" applyBorder="1"/>
    <xf numFmtId="0" fontId="6" fillId="0" borderId="183" xfId="3" applyFont="1" applyBorder="1" applyAlignment="1">
      <alignment vertical="center"/>
    </xf>
    <xf numFmtId="0" fontId="12" fillId="6" borderId="90" xfId="0" applyFont="1" applyFill="1" applyBorder="1" applyAlignment="1">
      <alignment vertical="center"/>
    </xf>
    <xf numFmtId="0" fontId="12" fillId="6" borderId="91" xfId="0" applyFont="1" applyFill="1" applyBorder="1" applyAlignment="1">
      <alignment vertical="center"/>
    </xf>
    <xf numFmtId="0" fontId="13" fillId="0" borderId="22" xfId="0" applyFont="1" applyBorder="1" applyAlignment="1">
      <alignment horizontal="left" vertical="center" wrapText="1"/>
    </xf>
    <xf numFmtId="0" fontId="6" fillId="0" borderId="88" xfId="0" applyFont="1" applyBorder="1" applyAlignment="1">
      <alignment horizontal="left" vertical="center" wrapText="1"/>
    </xf>
    <xf numFmtId="0" fontId="18" fillId="3" borderId="24" xfId="0" applyFont="1" applyFill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15" fillId="0" borderId="39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9" fillId="6" borderId="89" xfId="3" applyFont="1" applyFill="1" applyBorder="1" applyAlignment="1">
      <alignment vertical="center"/>
    </xf>
    <xf numFmtId="0" fontId="9" fillId="6" borderId="90" xfId="3" applyFont="1" applyFill="1" applyBorder="1" applyAlignment="1">
      <alignment vertical="center"/>
    </xf>
    <xf numFmtId="0" fontId="1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5" fillId="0" borderId="34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3" fontId="68" fillId="9" borderId="0" xfId="23" applyNumberFormat="1" applyFont="1" applyFill="1" applyAlignment="1">
      <alignment horizontal="right" wrapText="1" indent="1"/>
    </xf>
    <xf numFmtId="3" fontId="68" fillId="13" borderId="0" xfId="23" applyNumberFormat="1" applyFont="1" applyFill="1" applyAlignment="1">
      <alignment horizontal="right" wrapText="1" indent="1"/>
    </xf>
    <xf numFmtId="3" fontId="47" fillId="9" borderId="0" xfId="23" applyNumberFormat="1" applyFont="1" applyFill="1" applyAlignment="1">
      <alignment horizontal="right" wrapText="1" indent="1"/>
    </xf>
    <xf numFmtId="3" fontId="68" fillId="9" borderId="0" xfId="23" applyNumberFormat="1" applyFont="1" applyFill="1" applyAlignment="1">
      <alignment horizontal="right" indent="1"/>
    </xf>
    <xf numFmtId="3" fontId="68" fillId="13" borderId="0" xfId="23" applyNumberFormat="1" applyFont="1" applyFill="1" applyAlignment="1">
      <alignment horizontal="right" indent="1"/>
    </xf>
    <xf numFmtId="3" fontId="47" fillId="13" borderId="0" xfId="23" applyNumberFormat="1" applyFont="1" applyFill="1" applyAlignment="1">
      <alignment horizontal="right" wrapText="1" indent="1"/>
    </xf>
    <xf numFmtId="165" fontId="13" fillId="0" borderId="24" xfId="0" applyNumberFormat="1" applyFont="1" applyBorder="1" applyAlignment="1">
      <alignment horizontal="left" vertical="center" wrapText="1"/>
    </xf>
    <xf numFmtId="4" fontId="13" fillId="0" borderId="0" xfId="1" applyNumberFormat="1" applyFont="1" applyAlignment="1">
      <alignment horizontal="right" vertical="center" wrapText="1"/>
    </xf>
    <xf numFmtId="0" fontId="4" fillId="0" borderId="0" xfId="4"/>
    <xf numFmtId="165" fontId="13" fillId="3" borderId="0" xfId="4" applyNumberFormat="1" applyFont="1" applyFill="1" applyAlignment="1">
      <alignment horizontal="right" vertical="center" wrapText="1"/>
    </xf>
    <xf numFmtId="2" fontId="13" fillId="3" borderId="0" xfId="4" applyNumberFormat="1" applyFont="1" applyFill="1" applyAlignment="1">
      <alignment horizontal="right" vertical="center" wrapText="1"/>
    </xf>
    <xf numFmtId="2" fontId="13" fillId="0" borderId="0" xfId="4" applyNumberFormat="1" applyFont="1" applyAlignment="1">
      <alignment horizontal="right" vertical="center" wrapText="1"/>
    </xf>
    <xf numFmtId="165" fontId="13" fillId="0" borderId="1" xfId="4" applyNumberFormat="1" applyFont="1" applyBorder="1" applyAlignment="1">
      <alignment horizontal="right" vertical="center" wrapText="1"/>
    </xf>
    <xf numFmtId="2" fontId="13" fillId="0" borderId="1" xfId="4" applyNumberFormat="1" applyFont="1" applyBorder="1" applyAlignment="1">
      <alignment horizontal="right" vertical="center" wrapText="1"/>
    </xf>
    <xf numFmtId="4" fontId="13" fillId="3" borderId="0" xfId="4" applyNumberFormat="1" applyFont="1" applyFill="1" applyAlignment="1">
      <alignment horizontal="right" vertical="center" wrapText="1"/>
    </xf>
    <xf numFmtId="165" fontId="13" fillId="0" borderId="10" xfId="0" applyNumberFormat="1" applyFont="1" applyBorder="1" applyAlignment="1">
      <alignment horizontal="left" vertical="center" wrapText="1"/>
    </xf>
    <xf numFmtId="4" fontId="13" fillId="0" borderId="0" xfId="4" applyNumberFormat="1" applyFont="1" applyAlignment="1">
      <alignment horizontal="right" vertical="center" wrapText="1"/>
    </xf>
    <xf numFmtId="165" fontId="13" fillId="0" borderId="74" xfId="0" applyNumberFormat="1" applyFont="1" applyBorder="1" applyAlignment="1">
      <alignment horizontal="left" vertical="center" wrapText="1"/>
    </xf>
    <xf numFmtId="165" fontId="13" fillId="0" borderId="1" xfId="1" applyNumberFormat="1" applyFont="1" applyBorder="1"/>
    <xf numFmtId="0" fontId="4" fillId="0" borderId="1" xfId="1" applyBorder="1"/>
    <xf numFmtId="165" fontId="13" fillId="0" borderId="0" xfId="0" applyNumberFormat="1" applyFont="1" applyAlignment="1">
      <alignment horizontal="left" vertical="center" wrapText="1"/>
    </xf>
    <xf numFmtId="165" fontId="13" fillId="3" borderId="0" xfId="1" applyNumberFormat="1" applyFont="1" applyFill="1" applyAlignment="1">
      <alignment horizontal="left" vertical="center" wrapText="1"/>
    </xf>
    <xf numFmtId="165" fontId="13" fillId="3" borderId="0" xfId="1" applyNumberFormat="1" applyFont="1" applyFill="1" applyAlignment="1">
      <alignment horizontal="right" vertical="center" wrapText="1"/>
    </xf>
    <xf numFmtId="4" fontId="13" fillId="3" borderId="0" xfId="1" applyNumberFormat="1" applyFont="1" applyFill="1" applyAlignment="1">
      <alignment horizontal="right" vertical="center" wrapText="1"/>
    </xf>
    <xf numFmtId="165" fontId="13" fillId="3" borderId="0" xfId="4" applyNumberFormat="1" applyFont="1" applyFill="1" applyAlignment="1">
      <alignment horizontal="left" vertical="center" wrapText="1"/>
    </xf>
    <xf numFmtId="0" fontId="9" fillId="6" borderId="0" xfId="3" applyFont="1" applyFill="1" applyAlignment="1">
      <alignment horizontal="left" vertical="center"/>
    </xf>
    <xf numFmtId="0" fontId="9" fillId="6" borderId="10" xfId="3" applyFont="1" applyFill="1" applyBorder="1" applyAlignment="1">
      <alignment horizontal="left" vertical="center"/>
    </xf>
    <xf numFmtId="0" fontId="9" fillId="6" borderId="26" xfId="3" applyFont="1" applyFill="1" applyBorder="1" applyAlignment="1">
      <alignment horizontal="left" vertical="center"/>
    </xf>
    <xf numFmtId="0" fontId="50" fillId="0" borderId="0" xfId="0" applyFont="1" applyAlignment="1">
      <alignment horizontal="center"/>
    </xf>
    <xf numFmtId="0" fontId="24" fillId="0" borderId="16" xfId="3" applyFont="1" applyBorder="1" applyAlignment="1">
      <alignment vertical="center"/>
    </xf>
    <xf numFmtId="0" fontId="24" fillId="0" borderId="30" xfId="3" applyFont="1" applyBorder="1" applyAlignment="1">
      <alignment vertical="center"/>
    </xf>
    <xf numFmtId="0" fontId="59" fillId="0" borderId="0" xfId="7" applyFont="1"/>
    <xf numFmtId="0" fontId="9" fillId="6" borderId="176" xfId="0" applyFont="1" applyFill="1" applyBorder="1" applyAlignment="1">
      <alignment vertical="center"/>
    </xf>
    <xf numFmtId="0" fontId="9" fillId="6" borderId="177" xfId="0" applyFont="1" applyFill="1" applyBorder="1" applyAlignment="1">
      <alignment vertical="center"/>
    </xf>
    <xf numFmtId="0" fontId="9" fillId="6" borderId="178" xfId="0" applyFont="1" applyFill="1" applyBorder="1" applyAlignment="1">
      <alignment vertical="center"/>
    </xf>
    <xf numFmtId="166" fontId="9" fillId="6" borderId="8" xfId="0" applyNumberFormat="1" applyFont="1" applyFill="1" applyBorder="1" applyAlignment="1">
      <alignment vertical="center"/>
    </xf>
    <xf numFmtId="166" fontId="9" fillId="6" borderId="16" xfId="0" applyNumberFormat="1" applyFont="1" applyFill="1" applyBorder="1" applyAlignment="1">
      <alignment vertical="center"/>
    </xf>
    <xf numFmtId="166" fontId="9" fillId="6" borderId="30" xfId="0" applyNumberFormat="1" applyFont="1" applyFill="1" applyBorder="1" applyAlignment="1">
      <alignment vertical="center"/>
    </xf>
    <xf numFmtId="0" fontId="24" fillId="2" borderId="39" xfId="0" applyFont="1" applyFill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72" fillId="20" borderId="142" xfId="15" applyFont="1" applyFill="1" applyBorder="1" applyAlignment="1">
      <alignment horizontal="center" vertical="center" wrapText="1"/>
    </xf>
    <xf numFmtId="0" fontId="107" fillId="19" borderId="141" xfId="0" applyFont="1" applyFill="1" applyBorder="1" applyAlignment="1">
      <alignment horizontal="center" vertical="center" wrapText="1"/>
    </xf>
    <xf numFmtId="168" fontId="90" fillId="19" borderId="144" xfId="14" applyNumberFormat="1" applyFont="1" applyFill="1" applyBorder="1" applyAlignment="1">
      <alignment horizontal="left" vertical="center"/>
    </xf>
    <xf numFmtId="168" fontId="90" fillId="19" borderId="144" xfId="14" applyNumberFormat="1" applyFont="1" applyFill="1" applyBorder="1" applyAlignment="1">
      <alignment horizontal="left" vertical="center" wrapText="1"/>
    </xf>
    <xf numFmtId="169" fontId="90" fillId="19" borderId="144" xfId="14" applyNumberFormat="1" applyFont="1" applyFill="1" applyBorder="1" applyAlignment="1">
      <alignment horizontal="right" vertical="center" wrapText="1"/>
    </xf>
    <xf numFmtId="0" fontId="90" fillId="0" borderId="141" xfId="0" applyFont="1" applyBorder="1" applyAlignment="1">
      <alignment horizontal="center" vertical="center"/>
    </xf>
    <xf numFmtId="0" fontId="76" fillId="0" borderId="141" xfId="0" applyFont="1" applyBorder="1" applyAlignment="1">
      <alignment horizontal="left" vertical="center"/>
    </xf>
    <xf numFmtId="169" fontId="76" fillId="0" borderId="143" xfId="14" applyNumberFormat="1" applyFont="1" applyFill="1" applyBorder="1" applyAlignment="1">
      <alignment horizontal="left" vertical="center" wrapText="1"/>
    </xf>
    <xf numFmtId="0" fontId="90" fillId="19" borderId="141" xfId="0" applyFont="1" applyFill="1" applyBorder="1" applyAlignment="1">
      <alignment horizontal="center" vertical="center"/>
    </xf>
    <xf numFmtId="0" fontId="76" fillId="19" borderId="141" xfId="0" applyFont="1" applyFill="1" applyBorder="1" applyAlignment="1">
      <alignment horizontal="left" vertical="center"/>
    </xf>
    <xf numFmtId="169" fontId="76" fillId="19" borderId="144" xfId="14" applyNumberFormat="1" applyFont="1" applyFill="1" applyBorder="1" applyAlignment="1">
      <alignment horizontal="left" vertical="center" wrapText="1"/>
    </xf>
    <xf numFmtId="0" fontId="90" fillId="0" borderId="0" xfId="0" applyFont="1" applyAlignment="1">
      <alignment horizontal="center" vertical="center"/>
    </xf>
    <xf numFmtId="0" fontId="76" fillId="0" borderId="0" xfId="0" applyFont="1" applyAlignment="1">
      <alignment horizontal="left" vertical="center"/>
    </xf>
    <xf numFmtId="168" fontId="76" fillId="0" borderId="0" xfId="14" applyNumberFormat="1" applyFont="1" applyFill="1" applyBorder="1" applyAlignment="1">
      <alignment horizontal="left" vertical="center" wrapText="1"/>
    </xf>
    <xf numFmtId="169" fontId="76" fillId="0" borderId="0" xfId="14" applyNumberFormat="1" applyFont="1" applyFill="1" applyBorder="1" applyAlignment="1">
      <alignment horizontal="left" vertical="center" wrapText="1"/>
    </xf>
    <xf numFmtId="0" fontId="79" fillId="19" borderId="139" xfId="0" applyFont="1" applyFill="1" applyBorder="1" applyAlignment="1">
      <alignment vertical="center"/>
    </xf>
    <xf numFmtId="0" fontId="78" fillId="17" borderId="154" xfId="0" applyFont="1" applyFill="1" applyBorder="1" applyAlignment="1">
      <alignment horizontal="right"/>
    </xf>
    <xf numFmtId="0" fontId="78" fillId="17" borderId="145" xfId="0" applyFont="1" applyFill="1" applyBorder="1" applyAlignment="1">
      <alignment horizontal="right"/>
    </xf>
    <xf numFmtId="0" fontId="78" fillId="17" borderId="155" xfId="0" applyFont="1" applyFill="1" applyBorder="1" applyAlignment="1">
      <alignment horizontal="right"/>
    </xf>
    <xf numFmtId="0" fontId="84" fillId="0" borderId="0" xfId="21" applyFont="1" applyAlignment="1">
      <alignment horizontal="left"/>
    </xf>
    <xf numFmtId="0" fontId="97" fillId="0" borderId="0" xfId="21" applyFont="1" applyAlignment="1">
      <alignment horizontal="left"/>
    </xf>
    <xf numFmtId="0" fontId="109" fillId="0" borderId="0" xfId="0" applyFont="1" applyAlignment="1">
      <alignment horizontal="center"/>
    </xf>
    <xf numFmtId="0" fontId="110" fillId="0" borderId="0" xfId="0" applyFont="1"/>
    <xf numFmtId="0" fontId="111" fillId="0" borderId="0" xfId="0" applyFont="1"/>
    <xf numFmtId="166" fontId="0" fillId="9" borderId="0" xfId="0" applyNumberFormat="1" applyFill="1"/>
    <xf numFmtId="166" fontId="13" fillId="0" borderId="1" xfId="4" applyNumberFormat="1" applyFont="1" applyBorder="1" applyAlignment="1">
      <alignment horizontal="right" vertical="center" wrapText="1"/>
    </xf>
    <xf numFmtId="166" fontId="13" fillId="0" borderId="0" xfId="1" applyNumberFormat="1" applyFont="1"/>
    <xf numFmtId="0" fontId="108" fillId="0" borderId="0" xfId="0" applyFont="1"/>
    <xf numFmtId="0" fontId="12" fillId="6" borderId="2" xfId="21" applyFont="1" applyFill="1" applyBorder="1"/>
    <xf numFmtId="2" fontId="12" fillId="6" borderId="2" xfId="21" applyNumberFormat="1" applyFont="1" applyFill="1" applyBorder="1"/>
    <xf numFmtId="0" fontId="95" fillId="6" borderId="2" xfId="21" applyFont="1" applyFill="1" applyBorder="1" applyAlignment="1">
      <alignment vertical="center"/>
    </xf>
    <xf numFmtId="0" fontId="95" fillId="6" borderId="38" xfId="21" applyFont="1" applyFill="1" applyBorder="1" applyAlignment="1">
      <alignment vertical="center"/>
    </xf>
    <xf numFmtId="0" fontId="95" fillId="6" borderId="29" xfId="21" applyFont="1" applyFill="1" applyBorder="1" applyAlignment="1">
      <alignment vertical="center"/>
    </xf>
    <xf numFmtId="0" fontId="12" fillId="6" borderId="16" xfId="21" applyFont="1" applyFill="1" applyBorder="1"/>
    <xf numFmtId="2" fontId="12" fillId="6" borderId="16" xfId="21" applyNumberFormat="1" applyFont="1" applyFill="1" applyBorder="1"/>
    <xf numFmtId="0" fontId="95" fillId="6" borderId="16" xfId="21" applyFont="1" applyFill="1" applyBorder="1" applyAlignment="1">
      <alignment vertical="center"/>
    </xf>
    <xf numFmtId="0" fontId="95" fillId="6" borderId="30" xfId="21" applyFont="1" applyFill="1" applyBorder="1" applyAlignment="1">
      <alignment vertical="center"/>
    </xf>
    <xf numFmtId="165" fontId="24" fillId="0" borderId="0" xfId="3" applyNumberFormat="1" applyFont="1" applyAlignment="1">
      <alignment vertical="center"/>
    </xf>
    <xf numFmtId="4" fontId="24" fillId="0" borderId="0" xfId="3" applyNumberFormat="1" applyFont="1" applyAlignment="1">
      <alignment vertical="center"/>
    </xf>
    <xf numFmtId="165" fontId="24" fillId="0" borderId="55" xfId="3" applyNumberFormat="1" applyFont="1" applyBorder="1" applyAlignment="1">
      <alignment vertical="center"/>
    </xf>
    <xf numFmtId="4" fontId="24" fillId="0" borderId="55" xfId="3" applyNumberFormat="1" applyFont="1" applyBorder="1" applyAlignment="1">
      <alignment vertical="center"/>
    </xf>
    <xf numFmtId="0" fontId="82" fillId="0" borderId="0" xfId="5" applyFont="1"/>
    <xf numFmtId="4" fontId="0" fillId="0" borderId="0" xfId="0" applyNumberFormat="1"/>
    <xf numFmtId="0" fontId="89" fillId="24" borderId="0" xfId="0" applyFont="1" applyFill="1" applyAlignment="1">
      <alignment horizontal="left"/>
    </xf>
    <xf numFmtId="0" fontId="54" fillId="9" borderId="0" xfId="0" applyFont="1" applyFill="1" applyAlignment="1">
      <alignment horizontal="left"/>
    </xf>
    <xf numFmtId="0" fontId="71" fillId="11" borderId="128" xfId="0" applyFont="1" applyFill="1" applyBorder="1" applyAlignment="1">
      <alignment horizontal="center" vertical="center"/>
    </xf>
    <xf numFmtId="0" fontId="71" fillId="11" borderId="132" xfId="0" applyFont="1" applyFill="1" applyBorder="1" applyAlignment="1">
      <alignment horizontal="center" vertical="center"/>
    </xf>
    <xf numFmtId="0" fontId="59" fillId="0" borderId="0" xfId="7" applyFont="1" applyAlignment="1">
      <alignment horizontal="left"/>
    </xf>
    <xf numFmtId="0" fontId="71" fillId="15" borderId="129" xfId="13" applyFont="1" applyFill="1" applyBorder="1" applyAlignment="1">
      <alignment horizontal="center" vertical="center" wrapText="1"/>
    </xf>
    <xf numFmtId="0" fontId="71" fillId="15" borderId="130" xfId="13" applyFont="1" applyFill="1" applyBorder="1" applyAlignment="1">
      <alignment horizontal="center" vertical="center" wrapText="1"/>
    </xf>
    <xf numFmtId="0" fontId="71" fillId="15" borderId="131" xfId="13" applyFont="1" applyFill="1" applyBorder="1" applyAlignment="1">
      <alignment horizontal="center" vertical="center" wrapText="1"/>
    </xf>
    <xf numFmtId="0" fontId="67" fillId="11" borderId="121" xfId="8" applyFont="1" applyFill="1" applyBorder="1" applyAlignment="1">
      <alignment horizontal="center" vertical="center" wrapText="1"/>
    </xf>
    <xf numFmtId="0" fontId="67" fillId="11" borderId="122" xfId="8" applyFont="1" applyFill="1" applyBorder="1" applyAlignment="1">
      <alignment horizontal="center" vertical="center" wrapText="1"/>
    </xf>
    <xf numFmtId="0" fontId="67" fillId="11" borderId="123" xfId="8" applyFont="1" applyFill="1" applyBorder="1" applyAlignment="1">
      <alignment horizontal="center" vertical="center" wrapText="1"/>
    </xf>
    <xf numFmtId="0" fontId="28" fillId="0" borderId="0" xfId="10" applyFont="1" applyAlignment="1">
      <alignment horizontal="left" vertical="center" wrapText="1"/>
    </xf>
    <xf numFmtId="0" fontId="22" fillId="0" borderId="0" xfId="7" applyFont="1" applyAlignment="1">
      <alignment horizontal="right"/>
    </xf>
    <xf numFmtId="0" fontId="65" fillId="0" borderId="0" xfId="7" applyFont="1" applyAlignment="1">
      <alignment horizontal="left"/>
    </xf>
    <xf numFmtId="0" fontId="34" fillId="11" borderId="0" xfId="10" applyFont="1" applyFill="1" applyAlignment="1">
      <alignment horizontal="center" vertical="center" wrapText="1"/>
    </xf>
    <xf numFmtId="0" fontId="9" fillId="11" borderId="56" xfId="10" applyFont="1" applyFill="1" applyBorder="1" applyAlignment="1">
      <alignment horizontal="center" vertical="center" wrapText="1"/>
    </xf>
    <xf numFmtId="0" fontId="27" fillId="11" borderId="56" xfId="10" applyFont="1" applyFill="1" applyBorder="1" applyAlignment="1">
      <alignment horizontal="center" vertical="center" wrapText="1"/>
    </xf>
    <xf numFmtId="0" fontId="12" fillId="6" borderId="27" xfId="10" applyFont="1" applyFill="1" applyBorder="1" applyAlignment="1">
      <alignment horizontal="center" vertical="center"/>
    </xf>
    <xf numFmtId="0" fontId="12" fillId="6" borderId="40" xfId="10" applyFont="1" applyFill="1" applyBorder="1" applyAlignment="1">
      <alignment horizontal="center" vertical="center"/>
    </xf>
    <xf numFmtId="0" fontId="104" fillId="0" borderId="0" xfId="0" applyFont="1" applyAlignment="1">
      <alignment horizontal="left" wrapText="1"/>
    </xf>
    <xf numFmtId="0" fontId="12" fillId="6" borderId="15" xfId="0" applyFont="1" applyFill="1" applyBorder="1" applyAlignment="1">
      <alignment horizontal="center" vertical="center" wrapText="1"/>
    </xf>
    <xf numFmtId="0" fontId="12" fillId="6" borderId="30" xfId="0" applyFont="1" applyFill="1" applyBorder="1" applyAlignment="1">
      <alignment horizontal="center" vertical="center" wrapText="1"/>
    </xf>
    <xf numFmtId="0" fontId="9" fillId="11" borderId="24" xfId="0" applyFont="1" applyFill="1" applyBorder="1" applyAlignment="1">
      <alignment horizontal="center" vertical="center" wrapText="1"/>
    </xf>
    <xf numFmtId="0" fontId="9" fillId="11" borderId="39" xfId="0" applyFont="1" applyFill="1" applyBorder="1" applyAlignment="1">
      <alignment horizontal="center" vertical="center" wrapText="1"/>
    </xf>
    <xf numFmtId="0" fontId="64" fillId="0" borderId="0" xfId="0" applyFont="1" applyAlignment="1">
      <alignment horizontal="left"/>
    </xf>
    <xf numFmtId="0" fontId="50" fillId="0" borderId="0" xfId="0" applyFont="1" applyAlignment="1">
      <alignment horizontal="left"/>
    </xf>
    <xf numFmtId="0" fontId="9" fillId="11" borderId="40" xfId="0" applyFont="1" applyFill="1" applyBorder="1" applyAlignment="1">
      <alignment horizontal="center" vertical="center" wrapText="1"/>
    </xf>
    <xf numFmtId="0" fontId="9" fillId="11" borderId="2" xfId="0" applyFont="1" applyFill="1" applyBorder="1" applyAlignment="1">
      <alignment horizontal="center" vertical="center" wrapText="1"/>
    </xf>
    <xf numFmtId="0" fontId="9" fillId="11" borderId="38" xfId="0" applyFont="1" applyFill="1" applyBorder="1" applyAlignment="1">
      <alignment horizontal="center" vertical="center" wrapText="1"/>
    </xf>
    <xf numFmtId="0" fontId="9" fillId="11" borderId="29" xfId="0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 wrapText="1"/>
    </xf>
    <xf numFmtId="0" fontId="12" fillId="5" borderId="27" xfId="0" applyFont="1" applyFill="1" applyBorder="1" applyAlignment="1">
      <alignment horizontal="center" vertical="center" wrapText="1"/>
    </xf>
    <xf numFmtId="0" fontId="12" fillId="6" borderId="13" xfId="0" applyFont="1" applyFill="1" applyBorder="1" applyAlignment="1">
      <alignment horizontal="center" vertical="center" wrapText="1"/>
    </xf>
    <xf numFmtId="0" fontId="12" fillId="6" borderId="5" xfId="0" applyFont="1" applyFill="1" applyBorder="1" applyAlignment="1">
      <alignment horizontal="center" vertical="center" wrapText="1"/>
    </xf>
    <xf numFmtId="0" fontId="12" fillId="6" borderId="27" xfId="0" applyFont="1" applyFill="1" applyBorder="1" applyAlignment="1">
      <alignment horizontal="center" vertical="center" wrapText="1"/>
    </xf>
    <xf numFmtId="0" fontId="11" fillId="11" borderId="20" xfId="0" applyFont="1" applyFill="1" applyBorder="1" applyAlignment="1">
      <alignment horizontal="center" vertical="center" wrapText="1"/>
    </xf>
    <xf numFmtId="0" fontId="9" fillId="11" borderId="27" xfId="0" applyFont="1" applyFill="1" applyBorder="1" applyAlignment="1">
      <alignment horizontal="center" vertical="center" wrapText="1"/>
    </xf>
    <xf numFmtId="0" fontId="9" fillId="11" borderId="28" xfId="0" applyFont="1" applyFill="1" applyBorder="1" applyAlignment="1">
      <alignment horizontal="center" vertical="center" wrapText="1"/>
    </xf>
    <xf numFmtId="0" fontId="12" fillId="5" borderId="14" xfId="0" applyFont="1" applyFill="1" applyBorder="1" applyAlignment="1">
      <alignment horizontal="center" vertical="center" wrapText="1"/>
    </xf>
    <xf numFmtId="0" fontId="12" fillId="6" borderId="14" xfId="0" applyFont="1" applyFill="1" applyBorder="1" applyAlignment="1">
      <alignment horizontal="center" vertical="center" wrapText="1"/>
    </xf>
    <xf numFmtId="0" fontId="12" fillId="6" borderId="21" xfId="0" applyFont="1" applyFill="1" applyBorder="1" applyAlignment="1">
      <alignment horizontal="center" vertical="center" wrapText="1"/>
    </xf>
    <xf numFmtId="0" fontId="106" fillId="0" borderId="0" xfId="0" applyFont="1" applyAlignment="1">
      <alignment horizontal="left" wrapText="1"/>
    </xf>
    <xf numFmtId="0" fontId="59" fillId="0" borderId="0" xfId="5" applyFont="1" applyAlignment="1">
      <alignment horizontal="left" vertical="center" wrapText="1"/>
    </xf>
    <xf numFmtId="0" fontId="95" fillId="2" borderId="181" xfId="5" applyFont="1" applyFill="1" applyBorder="1" applyAlignment="1">
      <alignment horizontal="left" vertical="center"/>
    </xf>
    <xf numFmtId="0" fontId="95" fillId="2" borderId="182" xfId="5" applyFont="1" applyFill="1" applyBorder="1" applyAlignment="1">
      <alignment horizontal="left" vertical="center"/>
    </xf>
    <xf numFmtId="0" fontId="21" fillId="0" borderId="0" xfId="0" applyFont="1" applyAlignment="1">
      <alignment horizontal="right"/>
    </xf>
    <xf numFmtId="0" fontId="21" fillId="0" borderId="186" xfId="0" applyFont="1" applyBorder="1" applyAlignment="1">
      <alignment horizontal="right"/>
    </xf>
    <xf numFmtId="0" fontId="22" fillId="0" borderId="0" xfId="5" applyFont="1" applyAlignment="1">
      <alignment horizontal="right"/>
    </xf>
    <xf numFmtId="0" fontId="24" fillId="0" borderId="0" xfId="1" applyFont="1" applyAlignment="1">
      <alignment horizontal="right"/>
    </xf>
    <xf numFmtId="0" fontId="9" fillId="11" borderId="24" xfId="3" applyFont="1" applyFill="1" applyBorder="1" applyAlignment="1">
      <alignment horizontal="center" vertical="center" wrapText="1"/>
    </xf>
    <xf numFmtId="0" fontId="12" fillId="11" borderId="27" xfId="5" applyFont="1" applyFill="1" applyBorder="1" applyAlignment="1">
      <alignment horizontal="center" vertical="center" wrapText="1"/>
    </xf>
    <xf numFmtId="0" fontId="12" fillId="11" borderId="28" xfId="5" applyFont="1" applyFill="1" applyBorder="1" applyAlignment="1">
      <alignment horizontal="center" vertical="center" wrapText="1"/>
    </xf>
    <xf numFmtId="0" fontId="28" fillId="0" borderId="0" xfId="1" applyFont="1" applyAlignment="1">
      <alignment horizontal="left" wrapText="1"/>
    </xf>
    <xf numFmtId="0" fontId="9" fillId="11" borderId="56" xfId="1" applyFont="1" applyFill="1" applyBorder="1" applyAlignment="1">
      <alignment horizontal="center" vertical="center" wrapText="1"/>
    </xf>
    <xf numFmtId="0" fontId="27" fillId="11" borderId="56" xfId="1" applyFont="1" applyFill="1" applyBorder="1" applyAlignment="1">
      <alignment horizontal="center" vertical="center" wrapText="1"/>
    </xf>
    <xf numFmtId="0" fontId="12" fillId="11" borderId="27" xfId="1" applyFont="1" applyFill="1" applyBorder="1" applyAlignment="1">
      <alignment horizontal="center" vertical="center" wrapText="1"/>
    </xf>
    <xf numFmtId="0" fontId="12" fillId="11" borderId="27" xfId="1" applyFont="1" applyFill="1" applyBorder="1" applyAlignment="1">
      <alignment horizontal="center" vertical="center"/>
    </xf>
    <xf numFmtId="0" fontId="12" fillId="11" borderId="28" xfId="1" applyFont="1" applyFill="1" applyBorder="1" applyAlignment="1">
      <alignment horizontal="center" vertical="center"/>
    </xf>
    <xf numFmtId="0" fontId="28" fillId="0" borderId="55" xfId="1" applyFont="1" applyBorder="1" applyAlignment="1">
      <alignment wrapText="1"/>
    </xf>
    <xf numFmtId="0" fontId="30" fillId="0" borderId="0" xfId="1" applyFont="1" applyAlignment="1">
      <alignment horizontal="right"/>
    </xf>
    <xf numFmtId="0" fontId="9" fillId="11" borderId="98" xfId="1" applyFont="1" applyFill="1" applyBorder="1" applyAlignment="1">
      <alignment horizontal="left" vertical="center" wrapText="1"/>
    </xf>
    <xf numFmtId="0" fontId="27" fillId="11" borderId="60" xfId="1" applyFont="1" applyFill="1" applyBorder="1" applyAlignment="1">
      <alignment horizontal="left" vertical="center" wrapText="1"/>
    </xf>
    <xf numFmtId="0" fontId="9" fillId="0" borderId="55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5" fillId="11" borderId="76" xfId="0" applyFont="1" applyFill="1" applyBorder="1" applyAlignment="1">
      <alignment horizontal="center" vertical="center" wrapText="1"/>
    </xf>
    <xf numFmtId="0" fontId="5" fillId="11" borderId="2" xfId="0" applyFont="1" applyFill="1" applyBorder="1" applyAlignment="1">
      <alignment horizontal="center" vertical="center" wrapText="1"/>
    </xf>
    <xf numFmtId="0" fontId="5" fillId="11" borderId="29" xfId="0" applyFont="1" applyFill="1" applyBorder="1" applyAlignment="1">
      <alignment horizontal="center" vertical="center" wrapText="1"/>
    </xf>
    <xf numFmtId="0" fontId="9" fillId="11" borderId="20" xfId="0" applyFont="1" applyFill="1" applyBorder="1" applyAlignment="1">
      <alignment horizontal="center" vertical="center" wrapText="1"/>
    </xf>
    <xf numFmtId="0" fontId="12" fillId="6" borderId="27" xfId="0" applyFont="1" applyFill="1" applyBorder="1" applyAlignment="1">
      <alignment horizontal="center" vertical="center"/>
    </xf>
    <xf numFmtId="0" fontId="12" fillId="6" borderId="14" xfId="0" applyFont="1" applyFill="1" applyBorder="1" applyAlignment="1">
      <alignment horizontal="center" vertical="center"/>
    </xf>
    <xf numFmtId="2" fontId="12" fillId="6" borderId="27" xfId="0" applyNumberFormat="1" applyFont="1" applyFill="1" applyBorder="1" applyAlignment="1">
      <alignment horizontal="center" vertical="center" wrapText="1"/>
    </xf>
    <xf numFmtId="2" fontId="12" fillId="6" borderId="14" xfId="0" applyNumberFormat="1" applyFont="1" applyFill="1" applyBorder="1" applyAlignment="1">
      <alignment horizontal="center" vertical="center" wrapText="1"/>
    </xf>
    <xf numFmtId="0" fontId="12" fillId="6" borderId="28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40" fillId="0" borderId="190" xfId="3" applyFont="1" applyBorder="1" applyAlignment="1">
      <alignment horizontal="right"/>
    </xf>
    <xf numFmtId="0" fontId="5" fillId="11" borderId="187" xfId="0" applyFont="1" applyFill="1" applyBorder="1" applyAlignment="1">
      <alignment horizontal="center" vertical="center" wrapText="1"/>
    </xf>
    <xf numFmtId="0" fontId="5" fillId="11" borderId="188" xfId="0" applyFont="1" applyFill="1" applyBorder="1" applyAlignment="1">
      <alignment horizontal="center" vertical="center" wrapText="1"/>
    </xf>
    <xf numFmtId="0" fontId="5" fillId="11" borderId="189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right"/>
    </xf>
    <xf numFmtId="0" fontId="9" fillId="11" borderId="22" xfId="0" applyFont="1" applyFill="1" applyBorder="1" applyAlignment="1">
      <alignment horizontal="center" vertical="center" wrapText="1"/>
    </xf>
    <xf numFmtId="0" fontId="12" fillId="6" borderId="5" xfId="0" applyFont="1" applyFill="1" applyBorder="1" applyAlignment="1">
      <alignment horizontal="center" vertical="center"/>
    </xf>
    <xf numFmtId="2" fontId="12" fillId="6" borderId="5" xfId="0" applyNumberFormat="1" applyFont="1" applyFill="1" applyBorder="1" applyAlignment="1">
      <alignment horizontal="center" vertical="center" wrapText="1"/>
    </xf>
    <xf numFmtId="0" fontId="12" fillId="6" borderId="16" xfId="0" applyFont="1" applyFill="1" applyBorder="1" applyAlignment="1">
      <alignment horizontal="center" vertical="center" wrapText="1"/>
    </xf>
    <xf numFmtId="0" fontId="86" fillId="0" borderId="0" xfId="0" applyFont="1" applyAlignment="1">
      <alignment horizontal="left"/>
    </xf>
    <xf numFmtId="0" fontId="59" fillId="0" borderId="0" xfId="0" applyFont="1" applyAlignment="1">
      <alignment horizontal="left"/>
    </xf>
    <xf numFmtId="0" fontId="65" fillId="0" borderId="0" xfId="0" applyFont="1" applyAlignment="1">
      <alignment horizontal="left"/>
    </xf>
    <xf numFmtId="0" fontId="34" fillId="11" borderId="0" xfId="1" applyFont="1" applyFill="1" applyAlignment="1">
      <alignment horizontal="center" vertical="center" wrapText="1"/>
    </xf>
    <xf numFmtId="0" fontId="21" fillId="0" borderId="0" xfId="1" applyFont="1" applyAlignment="1">
      <alignment horizontal="right"/>
    </xf>
    <xf numFmtId="0" fontId="6" fillId="0" borderId="0" xfId="1" applyFont="1" applyAlignment="1">
      <alignment horizontal="right"/>
    </xf>
    <xf numFmtId="0" fontId="12" fillId="6" borderId="27" xfId="1" applyFont="1" applyFill="1" applyBorder="1" applyAlignment="1">
      <alignment horizontal="center" vertical="center"/>
    </xf>
    <xf numFmtId="0" fontId="12" fillId="6" borderId="40" xfId="1" applyFont="1" applyFill="1" applyBorder="1" applyAlignment="1">
      <alignment horizontal="center" vertical="center"/>
    </xf>
    <xf numFmtId="0" fontId="28" fillId="0" borderId="0" xfId="1" applyFont="1" applyAlignment="1">
      <alignment horizontal="left" vertical="center" wrapText="1"/>
    </xf>
    <xf numFmtId="0" fontId="31" fillId="0" borderId="55" xfId="1" applyFont="1" applyBorder="1" applyAlignment="1">
      <alignment horizontal="left" vertical="center" wrapText="1"/>
    </xf>
    <xf numFmtId="0" fontId="12" fillId="11" borderId="166" xfId="21" applyFont="1" applyFill="1" applyBorder="1" applyAlignment="1">
      <alignment horizontal="center" vertical="center" wrapText="1"/>
    </xf>
    <xf numFmtId="0" fontId="12" fillId="11" borderId="173" xfId="21" applyFont="1" applyFill="1" applyBorder="1" applyAlignment="1">
      <alignment horizontal="center" vertical="center" wrapText="1"/>
    </xf>
    <xf numFmtId="0" fontId="12" fillId="11" borderId="172" xfId="21" applyFont="1" applyFill="1" applyBorder="1" applyAlignment="1">
      <alignment horizontal="center" vertical="center" wrapText="1"/>
    </xf>
    <xf numFmtId="0" fontId="84" fillId="0" borderId="0" xfId="21" applyFont="1" applyAlignment="1">
      <alignment horizontal="left"/>
    </xf>
    <xf numFmtId="0" fontId="97" fillId="0" borderId="0" xfId="21" applyFont="1" applyAlignment="1">
      <alignment horizontal="left"/>
    </xf>
    <xf numFmtId="0" fontId="9" fillId="11" borderId="175" xfId="3" applyFont="1" applyFill="1" applyBorder="1" applyAlignment="1">
      <alignment horizontal="center" vertical="center" wrapText="1"/>
    </xf>
    <xf numFmtId="0" fontId="12" fillId="11" borderId="167" xfId="21" applyFont="1" applyFill="1" applyBorder="1" applyAlignment="1">
      <alignment horizontal="center" vertical="center" wrapText="1"/>
    </xf>
    <xf numFmtId="0" fontId="31" fillId="0" borderId="55" xfId="1" applyFont="1" applyBorder="1" applyAlignment="1">
      <alignment horizontal="left" wrapText="1"/>
    </xf>
    <xf numFmtId="0" fontId="9" fillId="0" borderId="19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30" fillId="0" borderId="0" xfId="0" applyFont="1" applyAlignment="1">
      <alignment horizontal="right"/>
    </xf>
    <xf numFmtId="0" fontId="40" fillId="0" borderId="75" xfId="3" applyFont="1" applyBorder="1" applyAlignment="1">
      <alignment horizontal="right"/>
    </xf>
    <xf numFmtId="0" fontId="21" fillId="0" borderId="0" xfId="5" applyFont="1" applyAlignment="1">
      <alignment horizontal="right"/>
    </xf>
    <xf numFmtId="0" fontId="9" fillId="11" borderId="10" xfId="5" applyFont="1" applyFill="1" applyBorder="1" applyAlignment="1">
      <alignment horizontal="center" vertical="center"/>
    </xf>
    <xf numFmtId="0" fontId="12" fillId="5" borderId="38" xfId="5" applyFont="1" applyFill="1" applyBorder="1" applyAlignment="1">
      <alignment horizontal="center" vertical="center" wrapText="1"/>
    </xf>
    <xf numFmtId="0" fontId="12" fillId="5" borderId="7" xfId="5" applyFont="1" applyFill="1" applyBorder="1" applyAlignment="1">
      <alignment horizontal="center" vertical="center" wrapText="1"/>
    </xf>
    <xf numFmtId="0" fontId="12" fillId="6" borderId="27" xfId="5" applyFont="1" applyFill="1" applyBorder="1" applyAlignment="1">
      <alignment horizontal="center" vertical="center" wrapText="1"/>
    </xf>
    <xf numFmtId="0" fontId="12" fillId="6" borderId="28" xfId="5" applyFont="1" applyFill="1" applyBorder="1" applyAlignment="1">
      <alignment horizontal="center" vertical="center" wrapText="1"/>
    </xf>
    <xf numFmtId="0" fontId="87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11" borderId="39" xfId="5" applyFill="1" applyBorder="1"/>
    <xf numFmtId="0" fontId="12" fillId="6" borderId="40" xfId="5" applyFont="1" applyFill="1" applyBorder="1" applyAlignment="1">
      <alignment horizontal="center" vertical="center"/>
    </xf>
    <xf numFmtId="0" fontId="12" fillId="6" borderId="2" xfId="5" applyFont="1" applyFill="1" applyBorder="1" applyAlignment="1">
      <alignment horizontal="center" vertical="center"/>
    </xf>
    <xf numFmtId="0" fontId="12" fillId="6" borderId="38" xfId="5" applyFont="1" applyFill="1" applyBorder="1" applyAlignment="1">
      <alignment horizontal="center" vertical="center"/>
    </xf>
    <xf numFmtId="0" fontId="12" fillId="6" borderId="29" xfId="5" applyFont="1" applyFill="1" applyBorder="1" applyAlignment="1">
      <alignment horizontal="center" vertical="center"/>
    </xf>
    <xf numFmtId="0" fontId="50" fillId="0" borderId="0" xfId="0" applyFont="1"/>
    <xf numFmtId="0" fontId="9" fillId="11" borderId="39" xfId="3" applyFont="1" applyFill="1" applyBorder="1" applyAlignment="1">
      <alignment horizontal="center" vertical="center" wrapText="1"/>
    </xf>
    <xf numFmtId="0" fontId="12" fillId="6" borderId="40" xfId="5" applyFont="1" applyFill="1" applyBorder="1" applyAlignment="1">
      <alignment horizontal="center" vertical="center" wrapText="1"/>
    </xf>
    <xf numFmtId="0" fontId="12" fillId="6" borderId="2" xfId="5" applyFont="1" applyFill="1" applyBorder="1" applyAlignment="1">
      <alignment horizontal="center" vertical="center" wrapText="1"/>
    </xf>
    <xf numFmtId="0" fontId="12" fillId="6" borderId="38" xfId="5" applyFont="1" applyFill="1" applyBorder="1" applyAlignment="1">
      <alignment horizontal="center" vertical="center" wrapText="1"/>
    </xf>
    <xf numFmtId="0" fontId="12" fillId="6" borderId="29" xfId="5" applyFont="1" applyFill="1" applyBorder="1" applyAlignment="1">
      <alignment horizontal="center" vertical="center" wrapText="1"/>
    </xf>
    <xf numFmtId="0" fontId="9" fillId="11" borderId="22" xfId="3" applyFont="1" applyFill="1" applyBorder="1" applyAlignment="1">
      <alignment horizontal="center" vertical="center" wrapText="1"/>
    </xf>
    <xf numFmtId="0" fontId="12" fillId="6" borderId="5" xfId="5" applyFont="1" applyFill="1" applyBorder="1" applyAlignment="1">
      <alignment horizontal="center" vertical="center" wrapText="1"/>
    </xf>
    <xf numFmtId="0" fontId="4" fillId="0" borderId="0" xfId="1" applyAlignment="1">
      <alignment horizontal="center"/>
    </xf>
    <xf numFmtId="0" fontId="28" fillId="0" borderId="55" xfId="1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center" wrapText="1"/>
    </xf>
    <xf numFmtId="0" fontId="43" fillId="2" borderId="70" xfId="5" applyFont="1" applyFill="1" applyBorder="1" applyAlignment="1">
      <alignment horizontal="right" vertical="center"/>
    </xf>
    <xf numFmtId="0" fontId="43" fillId="2" borderId="71" xfId="5" applyFont="1" applyFill="1" applyBorder="1" applyAlignment="1">
      <alignment horizontal="right" vertical="center"/>
    </xf>
    <xf numFmtId="0" fontId="9" fillId="2" borderId="11" xfId="3" applyFont="1" applyFill="1" applyBorder="1" applyAlignment="1">
      <alignment horizontal="center" vertical="center" wrapText="1"/>
    </xf>
    <xf numFmtId="0" fontId="12" fillId="6" borderId="27" xfId="5" applyFont="1" applyFill="1" applyBorder="1" applyAlignment="1">
      <alignment horizontal="center" vertical="center"/>
    </xf>
    <xf numFmtId="0" fontId="12" fillId="6" borderId="5" xfId="5" applyFont="1" applyFill="1" applyBorder="1" applyAlignment="1">
      <alignment horizontal="center" vertical="center"/>
    </xf>
    <xf numFmtId="2" fontId="12" fillId="6" borderId="27" xfId="5" applyNumberFormat="1" applyFont="1" applyFill="1" applyBorder="1" applyAlignment="1">
      <alignment horizontal="center" vertical="center" wrapText="1"/>
    </xf>
    <xf numFmtId="2" fontId="12" fillId="6" borderId="5" xfId="5" applyNumberFormat="1" applyFont="1" applyFill="1" applyBorder="1" applyAlignment="1">
      <alignment horizontal="center" vertical="center" wrapText="1"/>
    </xf>
    <xf numFmtId="0" fontId="40" fillId="0" borderId="72" xfId="3" applyFont="1" applyBorder="1" applyAlignment="1">
      <alignment horizontal="right"/>
    </xf>
    <xf numFmtId="0" fontId="9" fillId="11" borderId="24" xfId="5" applyFont="1" applyFill="1" applyBorder="1" applyAlignment="1">
      <alignment horizontal="center" vertical="center" wrapText="1"/>
    </xf>
    <xf numFmtId="0" fontId="12" fillId="6" borderId="166" xfId="0" applyFont="1" applyFill="1" applyBorder="1" applyAlignment="1">
      <alignment horizontal="center" vertical="center"/>
    </xf>
    <xf numFmtId="0" fontId="12" fillId="6" borderId="166" xfId="0" applyFont="1" applyFill="1" applyBorder="1" applyAlignment="1">
      <alignment horizontal="center" vertical="center" wrapText="1"/>
    </xf>
    <xf numFmtId="0" fontId="12" fillId="6" borderId="167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justify" vertical="center" wrapText="1"/>
    </xf>
    <xf numFmtId="0" fontId="24" fillId="0" borderId="0" xfId="0" applyFont="1" applyAlignment="1">
      <alignment horizontal="right"/>
    </xf>
    <xf numFmtId="0" fontId="9" fillId="11" borderId="0" xfId="1" applyFont="1" applyFill="1" applyAlignment="1">
      <alignment horizontal="center" vertical="center" wrapText="1"/>
    </xf>
    <xf numFmtId="3" fontId="78" fillId="4" borderId="125" xfId="0" applyNumberFormat="1" applyFont="1" applyFill="1" applyBorder="1" applyAlignment="1">
      <alignment horizontal="left" vertical="top"/>
    </xf>
    <xf numFmtId="3" fontId="78" fillId="4" borderId="153" xfId="0" applyNumberFormat="1" applyFont="1" applyFill="1" applyBorder="1" applyAlignment="1">
      <alignment horizontal="left" vertical="top"/>
    </xf>
    <xf numFmtId="3" fontId="78" fillId="4" borderId="155" xfId="0" applyNumberFormat="1" applyFont="1" applyFill="1" applyBorder="1" applyAlignment="1">
      <alignment horizontal="left" vertical="top"/>
    </xf>
    <xf numFmtId="0" fontId="80" fillId="11" borderId="0" xfId="0" applyFont="1" applyFill="1" applyAlignment="1">
      <alignment horizontal="center" vertical="center"/>
    </xf>
    <xf numFmtId="0" fontId="79" fillId="19" borderId="124" xfId="0" applyFont="1" applyFill="1" applyBorder="1" applyAlignment="1">
      <alignment horizontal="center" vertical="center"/>
    </xf>
    <xf numFmtId="0" fontId="79" fillId="19" borderId="121" xfId="0" applyFont="1" applyFill="1" applyBorder="1" applyAlignment="1">
      <alignment horizontal="center" vertical="center"/>
    </xf>
    <xf numFmtId="0" fontId="80" fillId="20" borderId="124" xfId="0" applyFont="1" applyFill="1" applyBorder="1" applyAlignment="1">
      <alignment horizontal="center" vertical="center"/>
    </xf>
    <xf numFmtId="0" fontId="80" fillId="20" borderId="0" xfId="0" applyFont="1" applyFill="1" applyAlignment="1">
      <alignment horizontal="center" vertical="center"/>
    </xf>
    <xf numFmtId="0" fontId="80" fillId="20" borderId="121" xfId="0" applyFont="1" applyFill="1" applyBorder="1" applyAlignment="1">
      <alignment horizontal="center" vertical="center"/>
    </xf>
    <xf numFmtId="0" fontId="79" fillId="18" borderId="150" xfId="0" applyFont="1" applyFill="1" applyBorder="1" applyAlignment="1">
      <alignment horizontal="center" vertical="center"/>
    </xf>
    <xf numFmtId="0" fontId="79" fillId="18" borderId="146" xfId="0" applyFont="1" applyFill="1" applyBorder="1" applyAlignment="1">
      <alignment horizontal="center" vertical="center"/>
    </xf>
    <xf numFmtId="0" fontId="75" fillId="16" borderId="139" xfId="15" applyFont="1" applyBorder="1" applyAlignment="1">
      <alignment horizontal="left" vertical="center" wrapText="1"/>
    </xf>
    <xf numFmtId="0" fontId="75" fillId="16" borderId="123" xfId="15" applyFont="1" applyBorder="1" applyAlignment="1">
      <alignment horizontal="left" vertical="center" wrapText="1"/>
    </xf>
    <xf numFmtId="0" fontId="75" fillId="16" borderId="124" xfId="15" applyFont="1" applyBorder="1" applyAlignment="1">
      <alignment horizontal="center" vertical="center"/>
    </xf>
    <xf numFmtId="0" fontId="75" fillId="16" borderId="0" xfId="15" applyFont="1" applyBorder="1" applyAlignment="1">
      <alignment horizontal="center" vertical="center"/>
    </xf>
    <xf numFmtId="0" fontId="72" fillId="16" borderId="184" xfId="15" applyFont="1" applyBorder="1" applyAlignment="1">
      <alignment horizontal="center" vertical="center" wrapText="1"/>
    </xf>
    <xf numFmtId="0" fontId="72" fillId="16" borderId="185" xfId="15" applyFont="1" applyBorder="1" applyAlignment="1">
      <alignment horizontal="center" vertical="center" wrapText="1"/>
    </xf>
    <xf numFmtId="0" fontId="78" fillId="4" borderId="158" xfId="0" applyFont="1" applyFill="1" applyBorder="1" applyAlignment="1">
      <alignment horizontal="left" vertical="top"/>
    </xf>
    <xf numFmtId="0" fontId="78" fillId="4" borderId="153" xfId="0" applyFont="1" applyFill="1" applyBorder="1" applyAlignment="1">
      <alignment horizontal="left" vertical="top"/>
    </xf>
    <xf numFmtId="0" fontId="78" fillId="4" borderId="155" xfId="0" applyFont="1" applyFill="1" applyBorder="1" applyAlignment="1">
      <alignment horizontal="left" vertical="top"/>
    </xf>
    <xf numFmtId="3" fontId="78" fillId="20" borderId="151" xfId="0" applyNumberFormat="1" applyFont="1" applyFill="1" applyBorder="1" applyAlignment="1">
      <alignment horizontal="center" vertical="top"/>
    </xf>
    <xf numFmtId="3" fontId="78" fillId="20" borderId="152" xfId="0" applyNumberFormat="1" applyFont="1" applyFill="1" applyBorder="1" applyAlignment="1">
      <alignment horizontal="center" vertical="top"/>
    </xf>
    <xf numFmtId="3" fontId="78" fillId="20" borderId="126" xfId="0" applyNumberFormat="1" applyFont="1" applyFill="1" applyBorder="1" applyAlignment="1">
      <alignment horizontal="center" vertical="top"/>
    </xf>
    <xf numFmtId="3" fontId="78" fillId="4" borderId="158" xfId="0" applyNumberFormat="1" applyFont="1" applyFill="1" applyBorder="1" applyAlignment="1">
      <alignment horizontal="left" vertical="top"/>
    </xf>
    <xf numFmtId="0" fontId="79" fillId="20" borderId="124" xfId="0" applyFont="1" applyFill="1" applyBorder="1" applyAlignment="1">
      <alignment horizontal="center" vertical="center"/>
    </xf>
    <xf numFmtId="0" fontId="79" fillId="20" borderId="0" xfId="0" applyFont="1" applyFill="1" applyAlignment="1">
      <alignment horizontal="center" vertical="center"/>
    </xf>
    <xf numFmtId="0" fontId="79" fillId="20" borderId="121" xfId="0" applyFont="1" applyFill="1" applyBorder="1" applyAlignment="1">
      <alignment horizontal="center" vertical="center"/>
    </xf>
    <xf numFmtId="0" fontId="79" fillId="20" borderId="122" xfId="0" applyFont="1" applyFill="1" applyBorder="1" applyAlignment="1">
      <alignment horizontal="center" vertical="center"/>
    </xf>
    <xf numFmtId="0" fontId="79" fillId="20" borderId="139" xfId="0" applyFont="1" applyFill="1" applyBorder="1" applyAlignment="1">
      <alignment horizontal="center" vertical="center"/>
    </xf>
    <xf numFmtId="0" fontId="79" fillId="20" borderId="123" xfId="0" applyFont="1" applyFill="1" applyBorder="1" applyAlignment="1">
      <alignment horizontal="center" vertical="center"/>
    </xf>
    <xf numFmtId="0" fontId="79" fillId="19" borderId="150" xfId="0" applyFont="1" applyFill="1" applyBorder="1" applyAlignment="1">
      <alignment horizontal="center" vertical="center"/>
    </xf>
    <xf numFmtId="0" fontId="79" fillId="19" borderId="140" xfId="0" applyFont="1" applyFill="1" applyBorder="1" applyAlignment="1">
      <alignment horizontal="center" vertical="center"/>
    </xf>
    <xf numFmtId="0" fontId="79" fillId="19" borderId="146" xfId="0" applyFont="1" applyFill="1" applyBorder="1" applyAlignment="1">
      <alignment horizontal="center" vertical="center"/>
    </xf>
    <xf numFmtId="3" fontId="78" fillId="20" borderId="150" xfId="0" applyNumberFormat="1" applyFont="1" applyFill="1" applyBorder="1" applyAlignment="1">
      <alignment horizontal="center" vertical="top"/>
    </xf>
    <xf numFmtId="3" fontId="78" fillId="20" borderId="140" xfId="0" applyNumberFormat="1" applyFont="1" applyFill="1" applyBorder="1" applyAlignment="1">
      <alignment horizontal="center" vertical="top"/>
    </xf>
    <xf numFmtId="3" fontId="78" fillId="20" borderId="146" xfId="0" applyNumberFormat="1" applyFont="1" applyFill="1" applyBorder="1" applyAlignment="1">
      <alignment horizontal="center" vertical="top"/>
    </xf>
    <xf numFmtId="3" fontId="78" fillId="17" borderId="151" xfId="0" applyNumberFormat="1" applyFont="1" applyFill="1" applyBorder="1" applyAlignment="1">
      <alignment horizontal="center" vertical="top"/>
    </xf>
    <xf numFmtId="3" fontId="78" fillId="17" borderId="152" xfId="0" applyNumberFormat="1" applyFont="1" applyFill="1" applyBorder="1" applyAlignment="1">
      <alignment horizontal="center" vertical="top"/>
    </xf>
    <xf numFmtId="3" fontId="78" fillId="17" borderId="126" xfId="0" applyNumberFormat="1" applyFont="1" applyFill="1" applyBorder="1" applyAlignment="1">
      <alignment horizontal="center" vertical="top"/>
    </xf>
    <xf numFmtId="3" fontId="78" fillId="4" borderId="159" xfId="8" applyNumberFormat="1" applyFont="1" applyFill="1" applyBorder="1" applyAlignment="1">
      <alignment horizontal="left" vertical="top"/>
    </xf>
    <xf numFmtId="3" fontId="78" fillId="4" borderId="153" xfId="8" applyNumberFormat="1" applyFont="1" applyFill="1" applyBorder="1" applyAlignment="1">
      <alignment horizontal="left" vertical="top"/>
    </xf>
    <xf numFmtId="3" fontId="78" fillId="4" borderId="161" xfId="8" applyNumberFormat="1" applyFont="1" applyFill="1" applyBorder="1" applyAlignment="1">
      <alignment horizontal="left" vertical="top"/>
    </xf>
    <xf numFmtId="0" fontId="79" fillId="18" borderId="125" xfId="0" applyFont="1" applyFill="1" applyBorder="1" applyAlignment="1">
      <alignment horizontal="center" vertical="center"/>
    </xf>
    <xf numFmtId="0" fontId="79" fillId="18" borderId="145" xfId="0" applyFont="1" applyFill="1" applyBorder="1" applyAlignment="1">
      <alignment horizontal="center" vertical="center"/>
    </xf>
    <xf numFmtId="0" fontId="79" fillId="4" borderId="124" xfId="0" applyFont="1" applyFill="1" applyBorder="1" applyAlignment="1">
      <alignment horizontal="center" vertical="center"/>
    </xf>
    <xf numFmtId="0" fontId="79" fillId="4" borderId="0" xfId="0" applyFont="1" applyFill="1" applyAlignment="1">
      <alignment horizontal="center" vertical="center"/>
    </xf>
    <xf numFmtId="0" fontId="21" fillId="17" borderId="122" xfId="0" applyFont="1" applyFill="1" applyBorder="1" applyAlignment="1">
      <alignment horizontal="center" vertical="center" wrapText="1"/>
    </xf>
    <xf numFmtId="0" fontId="21" fillId="17" borderId="123" xfId="0" applyFont="1" applyFill="1" applyBorder="1" applyAlignment="1">
      <alignment horizontal="center" vertical="center" wrapText="1"/>
    </xf>
    <xf numFmtId="3" fontId="78" fillId="4" borderId="159" xfId="0" applyNumberFormat="1" applyFont="1" applyFill="1" applyBorder="1" applyAlignment="1">
      <alignment horizontal="left" vertical="top"/>
    </xf>
    <xf numFmtId="3" fontId="78" fillId="4" borderId="161" xfId="0" applyNumberFormat="1" applyFont="1" applyFill="1" applyBorder="1" applyAlignment="1">
      <alignment horizontal="left" vertical="top"/>
    </xf>
    <xf numFmtId="0" fontId="89" fillId="16" borderId="139" xfId="15" applyFont="1" applyBorder="1" applyAlignment="1">
      <alignment horizontal="left" vertical="center" wrapText="1"/>
    </xf>
    <xf numFmtId="0" fontId="72" fillId="16" borderId="124" xfId="15" applyFont="1" applyBorder="1" applyAlignment="1">
      <alignment horizontal="center" vertical="center"/>
    </xf>
    <xf numFmtId="0" fontId="72" fillId="16" borderId="0" xfId="15" applyFont="1" applyBorder="1" applyAlignment="1">
      <alignment horizontal="center" vertical="center"/>
    </xf>
    <xf numFmtId="0" fontId="112" fillId="0" borderId="0" xfId="5" applyFont="1"/>
  </cellXfs>
  <cellStyles count="39">
    <cellStyle name="Énfasis4" xfId="15" builtinId="41"/>
    <cellStyle name="Hipervínculo" xfId="9" builtinId="8"/>
    <cellStyle name="Hipervínculo 2" xfId="22" xr:uid="{00000000-0005-0000-0000-000002000000}"/>
    <cellStyle name="Millares" xfId="14" builtinId="3"/>
    <cellStyle name="Normal" xfId="0" builtinId="0"/>
    <cellStyle name="Normal 11" xfId="5" xr:uid="{00000000-0005-0000-0000-000005000000}"/>
    <cellStyle name="Normal 12" xfId="23" xr:uid="{00000000-0005-0000-0000-000006000000}"/>
    <cellStyle name="Normal 2" xfId="1" xr:uid="{00000000-0005-0000-0000-000007000000}"/>
    <cellStyle name="Normal 2 2" xfId="10" xr:uid="{00000000-0005-0000-0000-000008000000}"/>
    <cellStyle name="Normal 3" xfId="4" xr:uid="{00000000-0005-0000-0000-000009000000}"/>
    <cellStyle name="Normal 3 3" xfId="16" xr:uid="{00000000-0005-0000-0000-00000A000000}"/>
    <cellStyle name="Normal 4" xfId="7" xr:uid="{00000000-0005-0000-0000-00000B000000}"/>
    <cellStyle name="Normal 5" xfId="8" xr:uid="{00000000-0005-0000-0000-00000C000000}"/>
    <cellStyle name="Normal 5 5" xfId="13" xr:uid="{00000000-0005-0000-0000-00000D000000}"/>
    <cellStyle name="Normal 6" xfId="21" xr:uid="{00000000-0005-0000-0000-00000E000000}"/>
    <cellStyle name="Normal_Epa0302" xfId="3" xr:uid="{00000000-0005-0000-0000-00000F000000}"/>
    <cellStyle name="Normal_Hoja1" xfId="11" xr:uid="{00000000-0005-0000-0000-000010000000}"/>
    <cellStyle name="Normal_Hoja2" xfId="12" xr:uid="{00000000-0005-0000-0000-000011000000}"/>
    <cellStyle name="Porcentaje" xfId="2" builtinId="5"/>
    <cellStyle name="Porcentaje 2" xfId="6" xr:uid="{00000000-0005-0000-0000-000013000000}"/>
    <cellStyle name="style1574279652306" xfId="17" xr:uid="{00000000-0005-0000-0000-000014000000}"/>
    <cellStyle name="style1574279652384" xfId="18" xr:uid="{00000000-0005-0000-0000-000015000000}"/>
    <cellStyle name="style1574279652462" xfId="19" xr:uid="{00000000-0005-0000-0000-000016000000}"/>
    <cellStyle name="style1574279652509" xfId="20" xr:uid="{00000000-0005-0000-0000-000017000000}"/>
    <cellStyle name="style1611833966536" xfId="24" xr:uid="{00000000-0005-0000-0000-000018000000}"/>
    <cellStyle name="style1611833966582" xfId="29" xr:uid="{00000000-0005-0000-0000-000019000000}"/>
    <cellStyle name="style1611833966629" xfId="34" xr:uid="{00000000-0005-0000-0000-00001A000000}"/>
    <cellStyle name="style1611833966676" xfId="25" xr:uid="{00000000-0005-0000-0000-00001B000000}"/>
    <cellStyle name="style1611833966738" xfId="26" xr:uid="{00000000-0005-0000-0000-00001C000000}"/>
    <cellStyle name="style1611833966801" xfId="27" xr:uid="{00000000-0005-0000-0000-00001D000000}"/>
    <cellStyle name="style1611833966879" xfId="28" xr:uid="{00000000-0005-0000-0000-00001E000000}"/>
    <cellStyle name="style1611833966957" xfId="30" xr:uid="{00000000-0005-0000-0000-00001F000000}"/>
    <cellStyle name="style1611833967035" xfId="31" xr:uid="{00000000-0005-0000-0000-000020000000}"/>
    <cellStyle name="style1611833967097" xfId="32" xr:uid="{00000000-0005-0000-0000-000021000000}"/>
    <cellStyle name="style1611833967144" xfId="33" xr:uid="{00000000-0005-0000-0000-000022000000}"/>
    <cellStyle name="style1611833967238" xfId="35" xr:uid="{00000000-0005-0000-0000-000023000000}"/>
    <cellStyle name="style1611833967284" xfId="36" xr:uid="{00000000-0005-0000-0000-000024000000}"/>
    <cellStyle name="style1611833967331" xfId="37" xr:uid="{00000000-0005-0000-0000-000025000000}"/>
    <cellStyle name="style1611833967362" xfId="38" xr:uid="{00000000-0005-0000-0000-000026000000}"/>
  </cellStyles>
  <dxfs count="0"/>
  <tableStyles count="0" defaultTableStyle="TableStyleMedium9" defaultPivotStyle="PivotStyleLight16"/>
  <colors>
    <mruColors>
      <color rgb="FFCD9BCD"/>
      <color rgb="FF9B2B88"/>
      <color rgb="FFAA55AA"/>
      <color rgb="FFC0C0C0"/>
      <color rgb="FF808080"/>
      <color rgb="FF0000FF"/>
      <color rgb="FF5A5A5A"/>
      <color rgb="FFB1A0C7"/>
      <color rgb="FFC28D4D"/>
      <color rgb="FF604A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45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 rtl="0">
              <a:defRPr lang="es-ES" sz="1400" b="1" i="0" u="none" strike="noStrike" kern="1200" baseline="0">
                <a:solidFill>
                  <a:srgbClr val="1F497D"/>
                </a:solidFill>
                <a:latin typeface="+mn-lt"/>
                <a:ea typeface="Arial"/>
                <a:cs typeface="Arial"/>
              </a:defRPr>
            </a:pPr>
            <a:r>
              <a:rPr lang="en-US" sz="1400" b="1" i="0" u="none" strike="noStrike" kern="1200" baseline="0">
                <a:solidFill>
                  <a:srgbClr val="1F497D"/>
                </a:solidFill>
                <a:latin typeface="+mn-lt"/>
                <a:ea typeface="Arial"/>
                <a:cs typeface="Arial"/>
              </a:rPr>
              <a:t>Mujeres ocupadas en Sector Público  por CCAA </a:t>
            </a:r>
          </a:p>
        </c:rich>
      </c:tx>
      <c:layout>
        <c:manualLayout>
          <c:xMode val="edge"/>
          <c:yMode val="edge"/>
          <c:x val="5.6590172217777582E-2"/>
          <c:y val="4.702435451382531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15179693578628E-2"/>
          <c:y val="0.17369245243702999"/>
          <c:w val="0.846642244585737"/>
          <c:h val="0.51584779849591789"/>
        </c:manualLayout>
      </c:layout>
      <c:barChart>
        <c:barDir val="col"/>
        <c:grouping val="clustered"/>
        <c:varyColors val="0"/>
        <c:ser>
          <c:idx val="7"/>
          <c:order val="0"/>
          <c:spPr>
            <a:solidFill>
              <a:schemeClr val="accent4">
                <a:lumMod val="40000"/>
                <a:lumOff val="60000"/>
              </a:schemeClr>
            </a:solidFill>
            <a:effectLst>
              <a:innerShdw blurRad="63500" dist="50800" dir="18900000">
                <a:prstClr val="black">
                  <a:alpha val="50000"/>
                </a:prstClr>
              </a:inn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0"/>
            <c:invertIfNegative val="0"/>
            <c:bubble3D val="0"/>
            <c:spPr>
              <a:solidFill>
                <a:srgbClr val="AA55AA"/>
              </a:solidFill>
              <a:effectLst>
                <a:innerShdw blurRad="63500" dist="50800" dir="18900000">
                  <a:prstClr val="black">
                    <a:alpha val="50000"/>
                  </a:prstClr>
                </a:innerShd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1-9BBD-4E6D-AF17-8F86EAA19335}"/>
              </c:ext>
            </c:extLst>
          </c:dPt>
          <c:dLbls>
            <c:dLbl>
              <c:idx val="0"/>
              <c:layout>
                <c:manualLayout>
                  <c:x val="4.7534165181223895E-3"/>
                  <c:y val="1.6038492381716122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900">
                      <a:solidFill>
                        <a:srgbClr val="7030A0"/>
                      </a:solidFill>
                      <a:latin typeface="+mn-lt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BD-4E6D-AF17-8F86EAA19335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BD-4E6D-AF17-8F86EAA19335}"/>
                </c:ext>
              </c:extLst>
            </c:dLbl>
            <c:dLbl>
              <c:idx val="17"/>
              <c:layout>
                <c:manualLayout>
                  <c:x val="-1.7428992558572837E-16"/>
                  <c:y val="4.009623095428994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BD-4E6D-AF17-8F86EAA1933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'2.11 OCUP-Publ-Privado'!#REF!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'2.11 OCUP-Publ-Privado'!#REF!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'2.11 OCUP-Publ-Privado'!#REF!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6-9BBD-4E6D-AF17-8F86EAA193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8"/>
        <c:axId val="122541112"/>
        <c:axId val="122533664"/>
      </c:barChart>
      <c:catAx>
        <c:axId val="1225411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8100">
            <a:solidFill>
              <a:srgbClr val="C0C0C0"/>
            </a:solidFill>
            <a:prstDash val="solid"/>
          </a:ln>
        </c:spPr>
        <c:txPr>
          <a:bodyPr rot="-5400000" vert="horz"/>
          <a:lstStyle/>
          <a:p>
            <a:pPr algn="ctr">
              <a:defRPr lang="es-ES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Arial" pitchFamily="34" charset="0"/>
              </a:defRPr>
            </a:pPr>
            <a:endParaRPr lang="es-ES"/>
          </a:p>
        </c:txPr>
        <c:crossAx val="122533664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122533664"/>
        <c:scaling>
          <c:orientation val="minMax"/>
          <c:max val="32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  <a:prstDash val="solid"/>
            </a:ln>
            <a:effectLst>
              <a:outerShdw blurRad="50800" dist="50800" dir="5400000" sx="4000" sy="4000" algn="ctr" rotWithShape="0">
                <a:srgbClr val="000000">
                  <a:alpha val="43137"/>
                </a:srgbClr>
              </a:outerShdw>
            </a:effectLst>
          </c:spPr>
        </c:majorGridlines>
        <c:numFmt formatCode="0" sourceLinked="0"/>
        <c:majorTickMark val="none"/>
        <c:minorTickMark val="none"/>
        <c:tickLblPos val="nextTo"/>
        <c:spPr>
          <a:noFill/>
          <a:ln w="15875">
            <a:solidFill>
              <a:schemeClr val="tx1">
                <a:lumMod val="50000"/>
                <a:lumOff val="50000"/>
              </a:schemeClr>
            </a:solidFill>
          </a:ln>
        </c:spPr>
        <c:txPr>
          <a:bodyPr rot="0" vert="horz"/>
          <a:lstStyle/>
          <a:p>
            <a:pPr algn="ctr">
              <a:defRPr lang="es-ES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Arial" pitchFamily="34" charset="0"/>
              </a:defRPr>
            </a:pPr>
            <a:endParaRPr lang="es-ES"/>
          </a:p>
        </c:txPr>
        <c:crossAx val="122541112"/>
        <c:crossesAt val="1"/>
        <c:crossBetween val="between"/>
        <c:majorUnit val="50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12700">
      <a:solidFill>
        <a:srgbClr val="C0C0C0"/>
      </a:solidFill>
      <a:prstDash val="solid"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344" r="0.75000000000000344" t="1" header="0" footer="0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 rtl="0">
              <a:defRPr lang="es-ES" sz="1400" b="1" i="0" u="none" strike="noStrike" kern="1200" baseline="0">
                <a:solidFill>
                  <a:srgbClr val="1F497D"/>
                </a:solidFill>
                <a:latin typeface="+mn-lt"/>
                <a:ea typeface="Arial"/>
                <a:cs typeface="Arial"/>
              </a:defRPr>
            </a:pPr>
            <a:r>
              <a:rPr lang="en-US" sz="1400" b="1" i="0" u="none" strike="noStrike" kern="1200" baseline="0">
                <a:solidFill>
                  <a:srgbClr val="1F497D"/>
                </a:solidFill>
                <a:latin typeface="+mn-lt"/>
                <a:ea typeface="Arial"/>
                <a:cs typeface="Arial"/>
              </a:rPr>
              <a:t>Mujeres ocupadas en Sector Privado por CCAA </a:t>
            </a:r>
          </a:p>
        </c:rich>
      </c:tx>
      <c:layout>
        <c:manualLayout>
          <c:xMode val="edge"/>
          <c:yMode val="edge"/>
          <c:x val="5.6590172217777582E-2"/>
          <c:y val="4.702435451382531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15179693578628E-2"/>
          <c:y val="0.17369245243702999"/>
          <c:w val="0.846642244585737"/>
          <c:h val="0.51584779849591789"/>
        </c:manualLayout>
      </c:layout>
      <c:barChart>
        <c:barDir val="col"/>
        <c:grouping val="clustered"/>
        <c:varyColors val="0"/>
        <c:ser>
          <c:idx val="7"/>
          <c:order val="0"/>
          <c:spPr>
            <a:solidFill>
              <a:schemeClr val="accent4">
                <a:lumMod val="40000"/>
                <a:lumOff val="60000"/>
              </a:schemeClr>
            </a:solidFill>
            <a:effectLst>
              <a:innerShdw blurRad="63500" dist="50800" dir="18900000">
                <a:prstClr val="black">
                  <a:alpha val="50000"/>
                </a:prstClr>
              </a:inn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dLbl>
              <c:idx val="0"/>
              <c:layout>
                <c:manualLayout>
                  <c:x val="1.4260249554367192E-2"/>
                  <c:y val="1.202886928628707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ctr">
                    <a:defRPr lang="es-ES" sz="900" b="0" i="0" u="none" strike="noStrike" kern="1200" baseline="0">
                      <a:solidFill>
                        <a:srgbClr val="002060"/>
                      </a:solidFill>
                      <a:latin typeface="+mn-lt"/>
                      <a:ea typeface="Arial"/>
                      <a:cs typeface="Arial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2C5-4694-AC8F-14C6D6038C51}"/>
                </c:ext>
              </c:extLst>
            </c:dLbl>
            <c:dLbl>
              <c:idx val="1"/>
              <c:layout>
                <c:manualLayout>
                  <c:x val="9.506833036244805E-3"/>
                  <c:y val="1.60384923817161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C5-4694-AC8F-14C6D6038C51}"/>
                </c:ext>
              </c:extLst>
            </c:dLbl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ctr">
                    <a:defRPr lang="es-ES" sz="900" b="0" i="0" u="none" strike="noStrike" kern="1200" baseline="0">
                      <a:solidFill>
                        <a:srgbClr val="002060"/>
                      </a:solidFill>
                      <a:latin typeface="+mn-lt"/>
                      <a:ea typeface="Arial"/>
                      <a:cs typeface="Arial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C5-4694-AC8F-14C6D6038C5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'2.11 OCUP-Publ-Privado'!#REF!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'2.11 OCUP-Publ-Privado'!#REF!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'2.11 OCUP-Publ-Privado'!#REF!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6-B2C5-4694-AC8F-14C6D6038C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8"/>
        <c:axId val="91233720"/>
        <c:axId val="307868064"/>
      </c:barChart>
      <c:catAx>
        <c:axId val="912337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8100">
            <a:solidFill>
              <a:srgbClr val="C0C0C0"/>
            </a:solidFill>
            <a:prstDash val="solid"/>
          </a:ln>
        </c:spPr>
        <c:txPr>
          <a:bodyPr rot="-5400000" vert="horz"/>
          <a:lstStyle/>
          <a:p>
            <a:pPr algn="ctr">
              <a:defRPr lang="es-ES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Arial" pitchFamily="34" charset="0"/>
              </a:defRPr>
            </a:pPr>
            <a:endParaRPr lang="es-ES"/>
          </a:p>
        </c:txPr>
        <c:crossAx val="307868064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307868064"/>
        <c:scaling>
          <c:orientation val="minMax"/>
          <c:max val="12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  <a:prstDash val="solid"/>
            </a:ln>
            <a:effectLst>
              <a:outerShdw blurRad="50800" dist="50800" dir="5400000" sx="4000" sy="4000" algn="ctr" rotWithShape="0">
                <a:srgbClr val="000000">
                  <a:alpha val="43137"/>
                </a:srgbClr>
              </a:outerShdw>
            </a:effectLst>
          </c:spPr>
        </c:majorGridlines>
        <c:numFmt formatCode="0" sourceLinked="0"/>
        <c:majorTickMark val="none"/>
        <c:minorTickMark val="none"/>
        <c:tickLblPos val="nextTo"/>
        <c:spPr>
          <a:noFill/>
          <a:ln w="15875">
            <a:solidFill>
              <a:schemeClr val="tx1">
                <a:lumMod val="50000"/>
                <a:lumOff val="50000"/>
              </a:schemeClr>
            </a:solidFill>
          </a:ln>
        </c:spPr>
        <c:txPr>
          <a:bodyPr rot="0" vert="horz"/>
          <a:lstStyle/>
          <a:p>
            <a:pPr algn="ctr">
              <a:defRPr lang="es-ES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Arial" pitchFamily="34" charset="0"/>
              </a:defRPr>
            </a:pPr>
            <a:endParaRPr lang="es-ES"/>
          </a:p>
        </c:txPr>
        <c:crossAx val="91233720"/>
        <c:crossesAt val="1"/>
        <c:crossBetween val="between"/>
        <c:majorUnit val="100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12700">
      <a:solidFill>
        <a:srgbClr val="C0C0C0"/>
      </a:solidFill>
      <a:prstDash val="solid"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344" r="0.75000000000000344" t="1" header="0" footer="0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950107</xdr:colOff>
      <xdr:row>0</xdr:row>
      <xdr:rowOff>603556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78757" cy="603556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546046</xdr:colOff>
      <xdr:row>0</xdr:row>
      <xdr:rowOff>603556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78757" cy="60355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388376</xdr:colOff>
      <xdr:row>0</xdr:row>
      <xdr:rowOff>603556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79001" cy="603556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369082</xdr:colOff>
      <xdr:row>0</xdr:row>
      <xdr:rowOff>603556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78757" cy="603556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554370</xdr:colOff>
      <xdr:row>0</xdr:row>
      <xdr:rowOff>603556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83070" cy="603556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21405</xdr:colOff>
      <xdr:row>0</xdr:row>
      <xdr:rowOff>21405</xdr:rowOff>
    </xdr:from>
    <xdr:to>
      <xdr:col>0</xdr:col>
      <xdr:colOff>1626742</xdr:colOff>
      <xdr:row>0</xdr:row>
      <xdr:rowOff>545815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405" y="21405"/>
          <a:ext cx="1605337" cy="52441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525795</xdr:colOff>
      <xdr:row>0</xdr:row>
      <xdr:rowOff>603556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83070" cy="603556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469448</xdr:colOff>
      <xdr:row>0</xdr:row>
      <xdr:rowOff>603556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83873" cy="603556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414670</xdr:colOff>
      <xdr:row>0</xdr:row>
      <xdr:rowOff>561975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76720" cy="561975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25515</xdr:colOff>
      <xdr:row>0</xdr:row>
      <xdr:rowOff>25514</xdr:rowOff>
    </xdr:from>
    <xdr:to>
      <xdr:col>3</xdr:col>
      <xdr:colOff>399711</xdr:colOff>
      <xdr:row>0</xdr:row>
      <xdr:rowOff>580650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515" y="25514"/>
          <a:ext cx="1479776" cy="555136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50132</xdr:colOff>
      <xdr:row>0</xdr:row>
      <xdr:rowOff>0</xdr:rowOff>
    </xdr:from>
    <xdr:to>
      <xdr:col>2</xdr:col>
      <xdr:colOff>507224</xdr:colOff>
      <xdr:row>0</xdr:row>
      <xdr:rowOff>555136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32" y="0"/>
          <a:ext cx="1479776" cy="5551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54757</xdr:colOff>
      <xdr:row>0</xdr:row>
      <xdr:rowOff>603556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70981" cy="603556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58917</xdr:colOff>
      <xdr:row>0</xdr:row>
      <xdr:rowOff>0</xdr:rowOff>
    </xdr:from>
    <xdr:to>
      <xdr:col>0</xdr:col>
      <xdr:colOff>1538693</xdr:colOff>
      <xdr:row>0</xdr:row>
      <xdr:rowOff>555136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917" y="0"/>
          <a:ext cx="1479776" cy="555136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1479776</xdr:colOff>
      <xdr:row>0</xdr:row>
      <xdr:rowOff>555136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79776" cy="555136"/>
        </a:xfrm>
        <a:prstGeom prst="rect">
          <a:avLst/>
        </a:prstGeom>
      </xdr:spPr>
    </xdr:pic>
    <xdr:clientData/>
  </xdr:twoCellAnchor>
  <xdr:twoCellAnchor editAs="oneCell">
    <xdr:from>
      <xdr:col>0</xdr:col>
      <xdr:colOff>58917</xdr:colOff>
      <xdr:row>0</xdr:row>
      <xdr:rowOff>0</xdr:rowOff>
    </xdr:from>
    <xdr:to>
      <xdr:col>0</xdr:col>
      <xdr:colOff>1538693</xdr:colOff>
      <xdr:row>0</xdr:row>
      <xdr:rowOff>555136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917" y="0"/>
          <a:ext cx="1479776" cy="555136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absoluteAnchor>
    <xdr:pos x="6134100" y="14462760"/>
    <xdr:ext cx="5343525" cy="3167380"/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6156960" y="17800320"/>
    <xdr:ext cx="5343525" cy="316738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0</xdr:col>
      <xdr:colOff>57150</xdr:colOff>
      <xdr:row>0</xdr:row>
      <xdr:rowOff>19050</xdr:rowOff>
    </xdr:from>
    <xdr:to>
      <xdr:col>2</xdr:col>
      <xdr:colOff>479651</xdr:colOff>
      <xdr:row>0</xdr:row>
      <xdr:rowOff>574186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1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9050"/>
          <a:ext cx="1479776" cy="555136"/>
        </a:xfrm>
        <a:prstGeom prst="rect">
          <a:avLst/>
        </a:prstGeom>
      </xdr:spPr>
    </xdr:pic>
    <xdr:clientData/>
  </xdr:twoCellAnchor>
  <xdr:twoCellAnchor editAs="oneCell">
    <xdr:from>
      <xdr:col>0</xdr:col>
      <xdr:colOff>58917</xdr:colOff>
      <xdr:row>0</xdr:row>
      <xdr:rowOff>0</xdr:rowOff>
    </xdr:from>
    <xdr:to>
      <xdr:col>2</xdr:col>
      <xdr:colOff>481418</xdr:colOff>
      <xdr:row>0</xdr:row>
      <xdr:rowOff>555136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1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917" y="0"/>
          <a:ext cx="1479776" cy="555136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317726</xdr:colOff>
      <xdr:row>0</xdr:row>
      <xdr:rowOff>555136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79776" cy="555136"/>
        </a:xfrm>
        <a:prstGeom prst="rect">
          <a:avLst/>
        </a:prstGeom>
      </xdr:spPr>
    </xdr:pic>
    <xdr:clientData/>
  </xdr:twoCellAnchor>
  <xdr:twoCellAnchor editAs="oneCell">
    <xdr:from>
      <xdr:col>0</xdr:col>
      <xdr:colOff>58917</xdr:colOff>
      <xdr:row>0</xdr:row>
      <xdr:rowOff>0</xdr:rowOff>
    </xdr:from>
    <xdr:to>
      <xdr:col>2</xdr:col>
      <xdr:colOff>376643</xdr:colOff>
      <xdr:row>0</xdr:row>
      <xdr:rowOff>555136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917" y="0"/>
          <a:ext cx="1479776" cy="555136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403451</xdr:colOff>
      <xdr:row>0</xdr:row>
      <xdr:rowOff>555136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79776" cy="555136"/>
        </a:xfrm>
        <a:prstGeom prst="rect">
          <a:avLst/>
        </a:prstGeom>
      </xdr:spPr>
    </xdr:pic>
    <xdr:clientData/>
  </xdr:twoCellAnchor>
  <xdr:twoCellAnchor editAs="oneCell">
    <xdr:from>
      <xdr:col>0</xdr:col>
      <xdr:colOff>58917</xdr:colOff>
      <xdr:row>0</xdr:row>
      <xdr:rowOff>0</xdr:rowOff>
    </xdr:from>
    <xdr:to>
      <xdr:col>2</xdr:col>
      <xdr:colOff>462368</xdr:colOff>
      <xdr:row>0</xdr:row>
      <xdr:rowOff>555136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917" y="0"/>
          <a:ext cx="1479776" cy="555136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1479776</xdr:colOff>
      <xdr:row>0</xdr:row>
      <xdr:rowOff>555136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79776" cy="555136"/>
        </a:xfrm>
        <a:prstGeom prst="rect">
          <a:avLst/>
        </a:prstGeom>
      </xdr:spPr>
    </xdr:pic>
    <xdr:clientData/>
  </xdr:twoCellAnchor>
  <xdr:twoCellAnchor editAs="oneCell">
    <xdr:from>
      <xdr:col>0</xdr:col>
      <xdr:colOff>58917</xdr:colOff>
      <xdr:row>0</xdr:row>
      <xdr:rowOff>0</xdr:rowOff>
    </xdr:from>
    <xdr:to>
      <xdr:col>0</xdr:col>
      <xdr:colOff>1538693</xdr:colOff>
      <xdr:row>0</xdr:row>
      <xdr:rowOff>555136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917" y="0"/>
          <a:ext cx="1479776" cy="555136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28575</xdr:rowOff>
    </xdr:from>
    <xdr:to>
      <xdr:col>0</xdr:col>
      <xdr:colOff>1536926</xdr:colOff>
      <xdr:row>0</xdr:row>
      <xdr:rowOff>583711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28575"/>
          <a:ext cx="1479776" cy="5551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1479776</xdr:colOff>
      <xdr:row>0</xdr:row>
      <xdr:rowOff>555136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79776" cy="555136"/>
        </a:xfrm>
        <a:prstGeom prst="rect">
          <a:avLst/>
        </a:prstGeom>
      </xdr:spPr>
    </xdr:pic>
    <xdr:clientData/>
  </xdr:twoCellAnchor>
  <xdr:twoCellAnchor editAs="oneCell">
    <xdr:from>
      <xdr:col>0</xdr:col>
      <xdr:colOff>58917</xdr:colOff>
      <xdr:row>0</xdr:row>
      <xdr:rowOff>0</xdr:rowOff>
    </xdr:from>
    <xdr:to>
      <xdr:col>0</xdr:col>
      <xdr:colOff>1538693</xdr:colOff>
      <xdr:row>0</xdr:row>
      <xdr:rowOff>555136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1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917" y="0"/>
          <a:ext cx="1479776" cy="555136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3</xdr:col>
      <xdr:colOff>346301</xdr:colOff>
      <xdr:row>0</xdr:row>
      <xdr:rowOff>574186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19050"/>
          <a:ext cx="1479776" cy="5551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327251</xdr:colOff>
      <xdr:row>0</xdr:row>
      <xdr:rowOff>555136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79776" cy="555136"/>
        </a:xfrm>
        <a:prstGeom prst="rect">
          <a:avLst/>
        </a:prstGeom>
      </xdr:spPr>
    </xdr:pic>
    <xdr:clientData/>
  </xdr:twoCellAnchor>
  <xdr:twoCellAnchor editAs="oneCell">
    <xdr:from>
      <xdr:col>0</xdr:col>
      <xdr:colOff>58917</xdr:colOff>
      <xdr:row>0</xdr:row>
      <xdr:rowOff>0</xdr:rowOff>
    </xdr:from>
    <xdr:to>
      <xdr:col>3</xdr:col>
      <xdr:colOff>386168</xdr:colOff>
      <xdr:row>0</xdr:row>
      <xdr:rowOff>555136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917" y="0"/>
          <a:ext cx="1479776" cy="555136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19050</xdr:rowOff>
    </xdr:from>
    <xdr:to>
      <xdr:col>2</xdr:col>
      <xdr:colOff>498701</xdr:colOff>
      <xdr:row>0</xdr:row>
      <xdr:rowOff>574186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9050"/>
          <a:ext cx="1479776" cy="5551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451076</xdr:colOff>
      <xdr:row>0</xdr:row>
      <xdr:rowOff>555136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79776" cy="555136"/>
        </a:xfrm>
        <a:prstGeom prst="rect">
          <a:avLst/>
        </a:prstGeom>
      </xdr:spPr>
    </xdr:pic>
    <xdr:clientData/>
  </xdr:twoCellAnchor>
  <xdr:twoCellAnchor editAs="oneCell">
    <xdr:from>
      <xdr:col>0</xdr:col>
      <xdr:colOff>58917</xdr:colOff>
      <xdr:row>0</xdr:row>
      <xdr:rowOff>0</xdr:rowOff>
    </xdr:from>
    <xdr:to>
      <xdr:col>2</xdr:col>
      <xdr:colOff>509993</xdr:colOff>
      <xdr:row>0</xdr:row>
      <xdr:rowOff>555136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1B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917" y="0"/>
          <a:ext cx="1479776" cy="555136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51210</xdr:colOff>
      <xdr:row>0</xdr:row>
      <xdr:rowOff>20484</xdr:rowOff>
    </xdr:from>
    <xdr:to>
      <xdr:col>2</xdr:col>
      <xdr:colOff>394131</xdr:colOff>
      <xdr:row>0</xdr:row>
      <xdr:rowOff>575620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210" y="20484"/>
          <a:ext cx="1479776" cy="5551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336776</xdr:colOff>
      <xdr:row>0</xdr:row>
      <xdr:rowOff>555136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79776" cy="555136"/>
        </a:xfrm>
        <a:prstGeom prst="rect">
          <a:avLst/>
        </a:prstGeom>
      </xdr:spPr>
    </xdr:pic>
    <xdr:clientData/>
  </xdr:twoCellAnchor>
  <xdr:twoCellAnchor editAs="oneCell">
    <xdr:from>
      <xdr:col>0</xdr:col>
      <xdr:colOff>58917</xdr:colOff>
      <xdr:row>0</xdr:row>
      <xdr:rowOff>0</xdr:rowOff>
    </xdr:from>
    <xdr:to>
      <xdr:col>2</xdr:col>
      <xdr:colOff>395693</xdr:colOff>
      <xdr:row>0</xdr:row>
      <xdr:rowOff>555136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1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917" y="0"/>
          <a:ext cx="1479776" cy="55513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527197</xdr:colOff>
      <xdr:row>0</xdr:row>
      <xdr:rowOff>603556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78757" cy="603556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48597</xdr:colOff>
      <xdr:row>0</xdr:row>
      <xdr:rowOff>9719</xdr:rowOff>
    </xdr:from>
    <xdr:to>
      <xdr:col>0</xdr:col>
      <xdr:colOff>1528373</xdr:colOff>
      <xdr:row>0</xdr:row>
      <xdr:rowOff>564855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97" y="9719"/>
          <a:ext cx="1479776" cy="5551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1479776</xdr:colOff>
      <xdr:row>0</xdr:row>
      <xdr:rowOff>555136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79776" cy="555136"/>
        </a:xfrm>
        <a:prstGeom prst="rect">
          <a:avLst/>
        </a:prstGeom>
      </xdr:spPr>
    </xdr:pic>
    <xdr:clientData/>
  </xdr:twoCellAnchor>
  <xdr:twoCellAnchor editAs="oneCell">
    <xdr:from>
      <xdr:col>0</xdr:col>
      <xdr:colOff>58917</xdr:colOff>
      <xdr:row>0</xdr:row>
      <xdr:rowOff>0</xdr:rowOff>
    </xdr:from>
    <xdr:to>
      <xdr:col>0</xdr:col>
      <xdr:colOff>1538693</xdr:colOff>
      <xdr:row>0</xdr:row>
      <xdr:rowOff>555136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1D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917" y="0"/>
          <a:ext cx="1479776" cy="555136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1479776</xdr:colOff>
      <xdr:row>0</xdr:row>
      <xdr:rowOff>555136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79776" cy="5551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1479776</xdr:colOff>
      <xdr:row>0</xdr:row>
      <xdr:rowOff>555136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79776" cy="555136"/>
        </a:xfrm>
        <a:prstGeom prst="rect">
          <a:avLst/>
        </a:prstGeom>
      </xdr:spPr>
    </xdr:pic>
    <xdr:clientData/>
  </xdr:twoCellAnchor>
  <xdr:twoCellAnchor editAs="oneCell">
    <xdr:from>
      <xdr:col>0</xdr:col>
      <xdr:colOff>58917</xdr:colOff>
      <xdr:row>0</xdr:row>
      <xdr:rowOff>0</xdr:rowOff>
    </xdr:from>
    <xdr:to>
      <xdr:col>1</xdr:col>
      <xdr:colOff>5168</xdr:colOff>
      <xdr:row>0</xdr:row>
      <xdr:rowOff>555136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1E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917" y="0"/>
          <a:ext cx="1479776" cy="555136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374876</xdr:colOff>
      <xdr:row>0</xdr:row>
      <xdr:rowOff>555136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79776" cy="5551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374876</xdr:colOff>
      <xdr:row>0</xdr:row>
      <xdr:rowOff>555136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79776" cy="555136"/>
        </a:xfrm>
        <a:prstGeom prst="rect">
          <a:avLst/>
        </a:prstGeom>
      </xdr:spPr>
    </xdr:pic>
    <xdr:clientData/>
  </xdr:twoCellAnchor>
  <xdr:twoCellAnchor editAs="oneCell">
    <xdr:from>
      <xdr:col>0</xdr:col>
      <xdr:colOff>58917</xdr:colOff>
      <xdr:row>0</xdr:row>
      <xdr:rowOff>0</xdr:rowOff>
    </xdr:from>
    <xdr:to>
      <xdr:col>2</xdr:col>
      <xdr:colOff>433793</xdr:colOff>
      <xdr:row>0</xdr:row>
      <xdr:rowOff>555136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1F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917" y="0"/>
          <a:ext cx="1479776" cy="555136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51026</xdr:colOff>
      <xdr:row>0</xdr:row>
      <xdr:rowOff>555136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79776" cy="5551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51026</xdr:colOff>
      <xdr:row>0</xdr:row>
      <xdr:rowOff>555136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2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79776" cy="555136"/>
        </a:xfrm>
        <a:prstGeom prst="rect">
          <a:avLst/>
        </a:prstGeom>
      </xdr:spPr>
    </xdr:pic>
    <xdr:clientData/>
  </xdr:twoCellAnchor>
  <xdr:twoCellAnchor editAs="oneCell">
    <xdr:from>
      <xdr:col>0</xdr:col>
      <xdr:colOff>58917</xdr:colOff>
      <xdr:row>0</xdr:row>
      <xdr:rowOff>0</xdr:rowOff>
    </xdr:from>
    <xdr:to>
      <xdr:col>3</xdr:col>
      <xdr:colOff>109943</xdr:colOff>
      <xdr:row>0</xdr:row>
      <xdr:rowOff>555136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2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917" y="0"/>
          <a:ext cx="1479776" cy="555136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1127351</xdr:colOff>
      <xdr:row>0</xdr:row>
      <xdr:rowOff>555136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79776" cy="5551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1127351</xdr:colOff>
      <xdr:row>0</xdr:row>
      <xdr:rowOff>555136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2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79776" cy="555136"/>
        </a:xfrm>
        <a:prstGeom prst="rect">
          <a:avLst/>
        </a:prstGeom>
      </xdr:spPr>
    </xdr:pic>
    <xdr:clientData/>
  </xdr:twoCellAnchor>
  <xdr:twoCellAnchor editAs="oneCell">
    <xdr:from>
      <xdr:col>0</xdr:col>
      <xdr:colOff>58917</xdr:colOff>
      <xdr:row>0</xdr:row>
      <xdr:rowOff>0</xdr:rowOff>
    </xdr:from>
    <xdr:to>
      <xdr:col>1</xdr:col>
      <xdr:colOff>1186268</xdr:colOff>
      <xdr:row>0</xdr:row>
      <xdr:rowOff>555136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2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917" y="0"/>
          <a:ext cx="1479776" cy="555136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336776</xdr:colOff>
      <xdr:row>0</xdr:row>
      <xdr:rowOff>555136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79776" cy="5551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336776</xdr:colOff>
      <xdr:row>0</xdr:row>
      <xdr:rowOff>555136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2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79776" cy="555136"/>
        </a:xfrm>
        <a:prstGeom prst="rect">
          <a:avLst/>
        </a:prstGeom>
      </xdr:spPr>
    </xdr:pic>
    <xdr:clientData/>
  </xdr:twoCellAnchor>
  <xdr:twoCellAnchor editAs="oneCell">
    <xdr:from>
      <xdr:col>0</xdr:col>
      <xdr:colOff>58917</xdr:colOff>
      <xdr:row>0</xdr:row>
      <xdr:rowOff>0</xdr:rowOff>
    </xdr:from>
    <xdr:to>
      <xdr:col>3</xdr:col>
      <xdr:colOff>395693</xdr:colOff>
      <xdr:row>0</xdr:row>
      <xdr:rowOff>555136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2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917" y="0"/>
          <a:ext cx="1479776" cy="555136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357187</xdr:colOff>
      <xdr:row>0</xdr:row>
      <xdr:rowOff>555136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2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79776" cy="5551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355826</xdr:colOff>
      <xdr:row>0</xdr:row>
      <xdr:rowOff>555136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79776" cy="555136"/>
        </a:xfrm>
        <a:prstGeom prst="rect">
          <a:avLst/>
        </a:prstGeom>
      </xdr:spPr>
    </xdr:pic>
    <xdr:clientData/>
  </xdr:twoCellAnchor>
  <xdr:twoCellAnchor editAs="oneCell">
    <xdr:from>
      <xdr:col>0</xdr:col>
      <xdr:colOff>58917</xdr:colOff>
      <xdr:row>0</xdr:row>
      <xdr:rowOff>0</xdr:rowOff>
    </xdr:from>
    <xdr:to>
      <xdr:col>3</xdr:col>
      <xdr:colOff>414743</xdr:colOff>
      <xdr:row>0</xdr:row>
      <xdr:rowOff>555136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2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917" y="0"/>
          <a:ext cx="1479776" cy="555136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38100</xdr:rowOff>
    </xdr:from>
    <xdr:to>
      <xdr:col>3</xdr:col>
      <xdr:colOff>260576</xdr:colOff>
      <xdr:row>0</xdr:row>
      <xdr:rowOff>593236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2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38100"/>
          <a:ext cx="1479776" cy="5551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222476</xdr:colOff>
      <xdr:row>0</xdr:row>
      <xdr:rowOff>555136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79776" cy="555136"/>
        </a:xfrm>
        <a:prstGeom prst="rect">
          <a:avLst/>
        </a:prstGeom>
      </xdr:spPr>
    </xdr:pic>
    <xdr:clientData/>
  </xdr:twoCellAnchor>
  <xdr:twoCellAnchor editAs="oneCell">
    <xdr:from>
      <xdr:col>0</xdr:col>
      <xdr:colOff>58917</xdr:colOff>
      <xdr:row>0</xdr:row>
      <xdr:rowOff>0</xdr:rowOff>
    </xdr:from>
    <xdr:to>
      <xdr:col>3</xdr:col>
      <xdr:colOff>281393</xdr:colOff>
      <xdr:row>0</xdr:row>
      <xdr:rowOff>555136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2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917" y="0"/>
          <a:ext cx="1479776" cy="555136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1213076</xdr:colOff>
      <xdr:row>0</xdr:row>
      <xdr:rowOff>555136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79776" cy="5551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1213076</xdr:colOff>
      <xdr:row>0</xdr:row>
      <xdr:rowOff>555136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2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79776" cy="555136"/>
        </a:xfrm>
        <a:prstGeom prst="rect">
          <a:avLst/>
        </a:prstGeom>
      </xdr:spPr>
    </xdr:pic>
    <xdr:clientData/>
  </xdr:twoCellAnchor>
  <xdr:twoCellAnchor editAs="oneCell">
    <xdr:from>
      <xdr:col>0</xdr:col>
      <xdr:colOff>58917</xdr:colOff>
      <xdr:row>0</xdr:row>
      <xdr:rowOff>0</xdr:rowOff>
    </xdr:from>
    <xdr:to>
      <xdr:col>1</xdr:col>
      <xdr:colOff>1271993</xdr:colOff>
      <xdr:row>0</xdr:row>
      <xdr:rowOff>555136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2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917" y="0"/>
          <a:ext cx="1479776" cy="55513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407182</xdr:colOff>
      <xdr:row>0</xdr:row>
      <xdr:rowOff>603556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78757" cy="60355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1578757</xdr:colOff>
      <xdr:row>0</xdr:row>
      <xdr:rowOff>603556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78757" cy="60355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1578757</xdr:colOff>
      <xdr:row>0</xdr:row>
      <xdr:rowOff>603556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78757" cy="60355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1578757</xdr:colOff>
      <xdr:row>0</xdr:row>
      <xdr:rowOff>603556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78757" cy="60355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1578757</xdr:colOff>
      <xdr:row>0</xdr:row>
      <xdr:rowOff>603556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78757" cy="60355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321457</xdr:colOff>
      <xdr:row>0</xdr:row>
      <xdr:rowOff>603556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78757" cy="6035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D9BCD"/>
    <pageSetUpPr fitToPage="1"/>
  </sheetPr>
  <dimension ref="A1:B72"/>
  <sheetViews>
    <sheetView showGridLines="0" tabSelected="1" view="pageBreakPreview" zoomScale="90" zoomScaleNormal="100" zoomScaleSheetLayoutView="90" zoomScalePageLayoutView="53" workbookViewId="0">
      <selection activeCell="A2" sqref="A2:B2"/>
    </sheetView>
  </sheetViews>
  <sheetFormatPr baseColWidth="10" defaultRowHeight="14.5"/>
  <cols>
    <col min="1" max="1" width="9.453125" customWidth="1"/>
    <col min="2" max="2" width="107.54296875" customWidth="1"/>
  </cols>
  <sheetData>
    <row r="1" spans="1:2" ht="54" customHeight="1"/>
    <row r="2" spans="1:2" ht="16.399999999999999" customHeight="1">
      <c r="A2" s="769" t="s">
        <v>548</v>
      </c>
      <c r="B2" s="270"/>
    </row>
    <row r="3" spans="1:2">
      <c r="B3" s="270"/>
    </row>
    <row r="4" spans="1:2" ht="18.5" thickBot="1">
      <c r="A4" s="1215" t="s">
        <v>467</v>
      </c>
      <c r="B4" s="1215"/>
    </row>
    <row r="5" spans="1:2" ht="15.5">
      <c r="A5" s="504" t="s">
        <v>496</v>
      </c>
      <c r="B5" s="501"/>
    </row>
    <row r="6" spans="1:2" ht="7.5" customHeight="1">
      <c r="A6" s="708"/>
      <c r="B6" s="503"/>
    </row>
    <row r="7" spans="1:2" ht="7.5" customHeight="1">
      <c r="A7" s="708"/>
      <c r="B7" s="503"/>
    </row>
    <row r="8" spans="1:2" ht="7.5" customHeight="1">
      <c r="A8" s="503"/>
      <c r="B8" s="502"/>
    </row>
    <row r="9" spans="1:2" ht="20.149999999999999" customHeight="1">
      <c r="A9" s="1214" t="s">
        <v>347</v>
      </c>
      <c r="B9" s="1214"/>
    </row>
    <row r="10" spans="1:2" ht="16.399999999999999" customHeight="1">
      <c r="A10" s="925" t="s">
        <v>349</v>
      </c>
      <c r="B10" s="924" t="s">
        <v>497</v>
      </c>
    </row>
    <row r="11" spans="1:2">
      <c r="A11" s="925" t="s">
        <v>350</v>
      </c>
      <c r="B11" s="923" t="s">
        <v>498</v>
      </c>
    </row>
    <row r="12" spans="1:2" ht="20.149999999999999" customHeight="1">
      <c r="A12" s="1214" t="s">
        <v>348</v>
      </c>
      <c r="B12" s="1214"/>
    </row>
    <row r="13" spans="1:2">
      <c r="A13" s="923" t="s">
        <v>351</v>
      </c>
      <c r="B13" s="923" t="s">
        <v>499</v>
      </c>
    </row>
    <row r="14" spans="1:2" ht="18" customHeight="1">
      <c r="A14" s="925" t="s">
        <v>352</v>
      </c>
      <c r="B14" s="923" t="s">
        <v>207</v>
      </c>
    </row>
    <row r="15" spans="1:2" ht="18" customHeight="1">
      <c r="A15" s="925" t="s">
        <v>353</v>
      </c>
      <c r="B15" s="923" t="s">
        <v>209</v>
      </c>
    </row>
    <row r="16" spans="1:2" ht="18" customHeight="1">
      <c r="A16" s="925" t="s">
        <v>354</v>
      </c>
      <c r="B16" s="923" t="s">
        <v>208</v>
      </c>
    </row>
    <row r="17" spans="1:2" ht="18" customHeight="1">
      <c r="A17" s="925" t="s">
        <v>355</v>
      </c>
      <c r="B17" s="923" t="s">
        <v>226</v>
      </c>
    </row>
    <row r="18" spans="1:2" ht="18" customHeight="1">
      <c r="A18" s="925" t="s">
        <v>356</v>
      </c>
      <c r="B18" s="923" t="s">
        <v>500</v>
      </c>
    </row>
    <row r="19" spans="1:2" ht="18" customHeight="1">
      <c r="A19" s="925" t="s">
        <v>357</v>
      </c>
      <c r="B19" s="923" t="s">
        <v>210</v>
      </c>
    </row>
    <row r="20" spans="1:2" ht="18" customHeight="1">
      <c r="A20" s="925" t="s">
        <v>358</v>
      </c>
      <c r="B20" s="923" t="s">
        <v>501</v>
      </c>
    </row>
    <row r="21" spans="1:2" ht="18" customHeight="1">
      <c r="A21" s="925" t="s">
        <v>359</v>
      </c>
      <c r="B21" s="923" t="s">
        <v>502</v>
      </c>
    </row>
    <row r="22" spans="1:2" ht="18" customHeight="1">
      <c r="A22" s="925" t="s">
        <v>360</v>
      </c>
      <c r="B22" s="923" t="s">
        <v>213</v>
      </c>
    </row>
    <row r="23" spans="1:2" ht="18" customHeight="1">
      <c r="A23" s="925" t="s">
        <v>361</v>
      </c>
      <c r="B23" s="923" t="s">
        <v>214</v>
      </c>
    </row>
    <row r="24" spans="1:2" ht="18" customHeight="1">
      <c r="A24" s="925" t="s">
        <v>362</v>
      </c>
      <c r="B24" s="923" t="s">
        <v>503</v>
      </c>
    </row>
    <row r="25" spans="1:2" ht="18" customHeight="1">
      <c r="A25" s="925" t="s">
        <v>363</v>
      </c>
      <c r="B25" s="923" t="s">
        <v>504</v>
      </c>
    </row>
    <row r="26" spans="1:2" ht="18" customHeight="1">
      <c r="A26" s="925" t="s">
        <v>423</v>
      </c>
      <c r="B26" s="923" t="s">
        <v>433</v>
      </c>
    </row>
    <row r="27" spans="1:2" ht="18" customHeight="1">
      <c r="A27" s="925" t="s">
        <v>432</v>
      </c>
      <c r="B27" s="923" t="s">
        <v>505</v>
      </c>
    </row>
    <row r="28" spans="1:2" ht="18" customHeight="1">
      <c r="A28" s="925" t="s">
        <v>364</v>
      </c>
      <c r="B28" s="923" t="s">
        <v>215</v>
      </c>
    </row>
    <row r="29" spans="1:2" ht="18" customHeight="1">
      <c r="A29" s="925" t="s">
        <v>365</v>
      </c>
      <c r="B29" s="923" t="s">
        <v>216</v>
      </c>
    </row>
    <row r="30" spans="1:2" ht="18" customHeight="1">
      <c r="A30" s="925" t="s">
        <v>366</v>
      </c>
      <c r="B30" s="923" t="s">
        <v>217</v>
      </c>
    </row>
    <row r="31" spans="1:2" ht="18" customHeight="1">
      <c r="A31" s="925" t="s">
        <v>367</v>
      </c>
      <c r="B31" s="923" t="s">
        <v>341</v>
      </c>
    </row>
    <row r="32" spans="1:2" ht="18" customHeight="1">
      <c r="A32" s="925" t="s">
        <v>368</v>
      </c>
      <c r="B32" s="923" t="s">
        <v>227</v>
      </c>
    </row>
    <row r="33" spans="1:2" ht="18" customHeight="1">
      <c r="A33" s="923" t="s">
        <v>369</v>
      </c>
      <c r="B33" s="923" t="s">
        <v>342</v>
      </c>
    </row>
    <row r="34" spans="1:2" ht="18" customHeight="1">
      <c r="A34" s="923" t="s">
        <v>370</v>
      </c>
      <c r="B34" s="923" t="s">
        <v>506</v>
      </c>
    </row>
    <row r="35" spans="1:2" ht="18" customHeight="1">
      <c r="A35" s="923" t="s">
        <v>371</v>
      </c>
      <c r="B35" s="923" t="s">
        <v>507</v>
      </c>
    </row>
    <row r="36" spans="1:2" ht="18" customHeight="1">
      <c r="A36" s="923" t="s">
        <v>372</v>
      </c>
      <c r="B36" s="923" t="s">
        <v>508</v>
      </c>
    </row>
    <row r="37" spans="1:2" ht="18" customHeight="1">
      <c r="A37" s="923" t="s">
        <v>373</v>
      </c>
      <c r="B37" s="923" t="s">
        <v>229</v>
      </c>
    </row>
    <row r="38" spans="1:2" ht="18" customHeight="1">
      <c r="A38" s="923" t="s">
        <v>376</v>
      </c>
      <c r="B38" s="923" t="s">
        <v>343</v>
      </c>
    </row>
    <row r="39" spans="1:2" ht="18" customHeight="1">
      <c r="A39" s="923" t="s">
        <v>377</v>
      </c>
      <c r="B39" s="923" t="s">
        <v>218</v>
      </c>
    </row>
    <row r="40" spans="1:2" ht="18" customHeight="1">
      <c r="A40" s="923" t="s">
        <v>378</v>
      </c>
      <c r="B40" s="923" t="s">
        <v>228</v>
      </c>
    </row>
    <row r="41" spans="1:2" ht="18" customHeight="1">
      <c r="A41" s="923" t="s">
        <v>379</v>
      </c>
      <c r="B41" s="923" t="s">
        <v>509</v>
      </c>
    </row>
    <row r="42" spans="1:2" ht="20.149999999999999" customHeight="1">
      <c r="A42" s="1214" t="s">
        <v>374</v>
      </c>
      <c r="B42" s="1214"/>
    </row>
    <row r="43" spans="1:2" ht="18" customHeight="1">
      <c r="A43" s="923" t="s">
        <v>380</v>
      </c>
      <c r="B43" s="923" t="s">
        <v>510</v>
      </c>
    </row>
    <row r="44" spans="1:2" ht="18" customHeight="1">
      <c r="A44" s="923" t="s">
        <v>381</v>
      </c>
      <c r="B44" s="923" t="s">
        <v>511</v>
      </c>
    </row>
    <row r="45" spans="1:2" ht="20.149999999999999" customHeight="1">
      <c r="A45" s="1214" t="s">
        <v>375</v>
      </c>
      <c r="B45" s="1214"/>
    </row>
    <row r="46" spans="1:2" ht="18" customHeight="1">
      <c r="A46" s="923" t="s">
        <v>382</v>
      </c>
      <c r="B46" s="923" t="s">
        <v>512</v>
      </c>
    </row>
    <row r="47" spans="1:2" ht="18" customHeight="1">
      <c r="A47" s="923" t="s">
        <v>383</v>
      </c>
      <c r="B47" s="923" t="s">
        <v>513</v>
      </c>
    </row>
    <row r="48" spans="1:2" ht="18" customHeight="1">
      <c r="A48" s="923" t="s">
        <v>384</v>
      </c>
      <c r="B48" s="923" t="s">
        <v>514</v>
      </c>
    </row>
    <row r="49" spans="1:2" ht="18" customHeight="1">
      <c r="A49" s="923" t="s">
        <v>385</v>
      </c>
      <c r="B49" s="923" t="s">
        <v>515</v>
      </c>
    </row>
    <row r="50" spans="1:2" ht="18" customHeight="1">
      <c r="A50" s="775"/>
      <c r="B50" s="776"/>
    </row>
    <row r="51" spans="1:2">
      <c r="A51" s="270"/>
      <c r="B51" s="505" t="s">
        <v>545</v>
      </c>
    </row>
    <row r="52" spans="1:2">
      <c r="A52" s="270"/>
      <c r="B52" s="270"/>
    </row>
    <row r="53" spans="1:2">
      <c r="A53" s="270"/>
      <c r="B53" s="270"/>
    </row>
    <row r="54" spans="1:2">
      <c r="A54" s="270"/>
      <c r="B54" s="270"/>
    </row>
    <row r="55" spans="1:2">
      <c r="A55" s="270"/>
      <c r="B55" s="270"/>
    </row>
    <row r="56" spans="1:2">
      <c r="A56" s="270"/>
      <c r="B56" s="270"/>
    </row>
    <row r="57" spans="1:2">
      <c r="A57" s="270"/>
      <c r="B57" s="270"/>
    </row>
    <row r="58" spans="1:2">
      <c r="A58" s="270"/>
      <c r="B58" s="270"/>
    </row>
    <row r="59" spans="1:2">
      <c r="A59" s="270"/>
      <c r="B59" s="270"/>
    </row>
    <row r="60" spans="1:2">
      <c r="A60" s="270"/>
      <c r="B60" s="270"/>
    </row>
    <row r="61" spans="1:2">
      <c r="A61" s="270"/>
      <c r="B61" s="270"/>
    </row>
    <row r="62" spans="1:2">
      <c r="A62" s="270"/>
      <c r="B62" s="270"/>
    </row>
    <row r="63" spans="1:2">
      <c r="A63" s="270"/>
      <c r="B63" s="270"/>
    </row>
    <row r="64" spans="1:2">
      <c r="A64" s="270"/>
      <c r="B64" s="270"/>
    </row>
    <row r="65" spans="1:2">
      <c r="A65" s="270"/>
      <c r="B65" s="270"/>
    </row>
    <row r="66" spans="1:2">
      <c r="A66" s="270"/>
      <c r="B66" s="270"/>
    </row>
    <row r="67" spans="1:2">
      <c r="A67" s="270"/>
      <c r="B67" s="270"/>
    </row>
    <row r="68" spans="1:2">
      <c r="A68" s="270"/>
      <c r="B68" s="270"/>
    </row>
    <row r="69" spans="1:2">
      <c r="A69" s="270"/>
      <c r="B69" s="270"/>
    </row>
    <row r="70" spans="1:2">
      <c r="B70" s="270"/>
    </row>
    <row r="71" spans="1:2" ht="13.65" customHeight="1">
      <c r="B71" s="270"/>
    </row>
    <row r="72" spans="1:2">
      <c r="B72" s="270"/>
    </row>
  </sheetData>
  <mergeCells count="5">
    <mergeCell ref="A45:B45"/>
    <mergeCell ref="A4:B4"/>
    <mergeCell ref="A12:B12"/>
    <mergeCell ref="A9:B9"/>
    <mergeCell ref="A42:B42"/>
  </mergeCells>
  <hyperlinks>
    <hyperlink ref="A10:B10" location="'1.1'!A1" display="1.1" xr:uid="{00000000-0004-0000-0000-000000000000}"/>
    <hyperlink ref="A11:B11" location="'1.2'!A1" display="1.2" xr:uid="{00000000-0004-0000-0000-000001000000}"/>
    <hyperlink ref="A13:B13" location="'2.1'!A1" display="2.1" xr:uid="{00000000-0004-0000-0000-000002000000}"/>
    <hyperlink ref="A14:B14" location="'2.2'!A1" display="2.2" xr:uid="{00000000-0004-0000-0000-000003000000}"/>
    <hyperlink ref="A15:B15" location="'2.3'!A1" display="2.3" xr:uid="{00000000-0004-0000-0000-000004000000}"/>
    <hyperlink ref="A16:B16" location="'2.4'!A1" display="2.4" xr:uid="{00000000-0004-0000-0000-000005000000}"/>
    <hyperlink ref="A17:B17" location="'2.5'!A1" display="2.5" xr:uid="{00000000-0004-0000-0000-000006000000}"/>
    <hyperlink ref="A18:B18" location="'2.6'!A1" display="2.6" xr:uid="{00000000-0004-0000-0000-000007000000}"/>
    <hyperlink ref="A19:B19" location="'2.7'!A1" display="2.7" xr:uid="{00000000-0004-0000-0000-000008000000}"/>
    <hyperlink ref="A20:B20" location="'2.8'!A1" display="2.8" xr:uid="{00000000-0004-0000-0000-000009000000}"/>
    <hyperlink ref="A21:B21" location="'2.9'!A1" display="2.9" xr:uid="{00000000-0004-0000-0000-00000A000000}"/>
    <hyperlink ref="A22:B22" location="'2.10'!A1" display="2.10" xr:uid="{00000000-0004-0000-0000-00000B000000}"/>
    <hyperlink ref="A23:B23" location="'2.11'!A1" display="2.11" xr:uid="{00000000-0004-0000-0000-00000C000000}"/>
    <hyperlink ref="A24:B24" location="'2.12'!A1" display="2.12" xr:uid="{00000000-0004-0000-0000-00000D000000}"/>
    <hyperlink ref="A25:B25" location="'2.13'!A1" display="2.13" xr:uid="{00000000-0004-0000-0000-00000E000000}"/>
    <hyperlink ref="A27:B27" location="'2.14'!A1" display="2.14" xr:uid="{00000000-0004-0000-0000-00000F000000}"/>
    <hyperlink ref="A28:B28" location="'2.15'!A1" display="2.15" xr:uid="{00000000-0004-0000-0000-000010000000}"/>
    <hyperlink ref="A29:B29" location="'2.16'!A1" display="2.16" xr:uid="{00000000-0004-0000-0000-000011000000}"/>
    <hyperlink ref="A30:B30" location="'2.17'!A1" display="2.17" xr:uid="{00000000-0004-0000-0000-000012000000}"/>
    <hyperlink ref="A31:B31" location="'2.18'!A1" display="2.18" xr:uid="{00000000-0004-0000-0000-000013000000}"/>
    <hyperlink ref="A32:B32" location="'2.20'!A1" display="2.20" xr:uid="{00000000-0004-0000-0000-000014000000}"/>
    <hyperlink ref="A33:B33" location="'2.21'!A1" display="2.21" xr:uid="{00000000-0004-0000-0000-000015000000}"/>
    <hyperlink ref="A34:B34" location="'2.22'!A1" display="2.22" xr:uid="{00000000-0004-0000-0000-000016000000}"/>
    <hyperlink ref="A35:B35" location="'2.23'!A1" display="2.23" xr:uid="{00000000-0004-0000-0000-000017000000}"/>
    <hyperlink ref="A36:B36" location="'2.24'!A1" display="2.24" xr:uid="{00000000-0004-0000-0000-000018000000}"/>
    <hyperlink ref="A37:B37" location="'2.25'!A1" display="2.25" xr:uid="{00000000-0004-0000-0000-000019000000}"/>
    <hyperlink ref="A38:B38" location="'2.26'!A1" display="2.26" xr:uid="{00000000-0004-0000-0000-00001A000000}"/>
    <hyperlink ref="A39:B39" location="'2.27'!A1" display="2.27" xr:uid="{00000000-0004-0000-0000-00001B000000}"/>
    <hyperlink ref="A40:B40" location="'2.28'!A1" display="2.28" xr:uid="{00000000-0004-0000-0000-00001C000000}"/>
    <hyperlink ref="A41:B41" location="'2.29'!A1" display="2.29" xr:uid="{00000000-0004-0000-0000-00001D000000}"/>
    <hyperlink ref="A43:B43" location="'3.1'!A1" display="3.1" xr:uid="{00000000-0004-0000-0000-00001E000000}"/>
    <hyperlink ref="A44:B44" location="'3.2'!A1" display="3.2" xr:uid="{00000000-0004-0000-0000-00001F000000}"/>
    <hyperlink ref="A46:B46" location="'4.1'!A1" display="4.1" xr:uid="{00000000-0004-0000-0000-000020000000}"/>
    <hyperlink ref="A47:B47" location="'4.2'!A1" display="4.2" xr:uid="{00000000-0004-0000-0000-000021000000}"/>
    <hyperlink ref="A48:B48" location="'4.3'!A1" display="4.3" xr:uid="{00000000-0004-0000-0000-000022000000}"/>
    <hyperlink ref="A49:B49" location="'4.4'!A1" display="4.4" xr:uid="{00000000-0004-0000-0000-000023000000}"/>
    <hyperlink ref="B26" location="'2.14.1'!Área_de_impresión" display="2.14.1 EPA: OCUPACIÓN Y TASA DE EMPLEO POR GRUPOS DE EDAD, SEXO Y CCAA" xr:uid="{00000000-0004-0000-0000-000024000000}"/>
    <hyperlink ref="B27" location="'2.14.2'!Área_de_impresión" display="TASA DE EMPLEO POR SEXO Y EDAD. Serie 2008-2020" xr:uid="{00000000-0004-0000-0000-000025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0" orientation="portrait" r:id="rId1"/>
  <headerFooter differentFirst="1">
    <oddFooter>&amp;C&amp;P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49">
    <tabColor rgb="FFCD9BCD"/>
    <pageSetUpPr fitToPage="1"/>
  </sheetPr>
  <dimension ref="A1:K72"/>
  <sheetViews>
    <sheetView view="pageBreakPreview" zoomScaleNormal="95" zoomScaleSheetLayoutView="100" workbookViewId="0">
      <selection activeCell="A2" sqref="A2:J2"/>
    </sheetView>
  </sheetViews>
  <sheetFormatPr baseColWidth="10" defaultColWidth="11.453125" defaultRowHeight="10.5"/>
  <cols>
    <col min="1" max="1" width="14.453125" style="344" customWidth="1"/>
    <col min="2" max="2" width="1" style="344" customWidth="1"/>
    <col min="3" max="6" width="10" style="344" customWidth="1"/>
    <col min="7" max="10" width="10.453125" style="344" customWidth="1"/>
    <col min="11" max="16384" width="11.453125" style="344"/>
  </cols>
  <sheetData>
    <row r="1" spans="1:11" customFormat="1" ht="59.4" customHeight="1">
      <c r="A1" s="767" t="s">
        <v>548</v>
      </c>
      <c r="E1" s="270"/>
      <c r="F1" s="270"/>
      <c r="G1" s="270"/>
      <c r="H1" s="270"/>
      <c r="I1" s="270"/>
    </row>
    <row r="2" spans="1:11" s="2" customFormat="1" ht="15.5">
      <c r="A2" s="1238" t="s">
        <v>386</v>
      </c>
      <c r="B2" s="1239"/>
      <c r="C2" s="1239"/>
      <c r="D2" s="1239"/>
      <c r="E2" s="1239"/>
      <c r="F2" s="1239"/>
      <c r="G2" s="1239"/>
      <c r="H2" s="1239"/>
      <c r="I2" s="1239"/>
      <c r="J2" s="1239"/>
      <c r="K2" s="518"/>
    </row>
    <row r="3" spans="1:11" s="2" customFormat="1" ht="4.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s="2" customFormat="1" ht="12.15" customHeight="1">
      <c r="A4" s="3"/>
      <c r="B4" s="1"/>
      <c r="C4" s="1"/>
      <c r="D4" s="1"/>
      <c r="E4" s="1"/>
      <c r="F4" s="1"/>
      <c r="G4" s="1"/>
      <c r="H4" s="1"/>
      <c r="I4" s="1"/>
      <c r="J4" s="926" t="s">
        <v>212</v>
      </c>
      <c r="K4" s="1"/>
    </row>
    <row r="5" spans="1:11" ht="11.9" customHeight="1">
      <c r="A5" s="1263" t="s">
        <v>181</v>
      </c>
      <c r="B5" s="481"/>
      <c r="C5" s="1264" t="s">
        <v>104</v>
      </c>
      <c r="D5" s="1264"/>
      <c r="E5" s="1264" t="s">
        <v>105</v>
      </c>
      <c r="F5" s="1264"/>
      <c r="G5" s="1264" t="s">
        <v>106</v>
      </c>
      <c r="H5" s="1264"/>
      <c r="I5" s="1264" t="s">
        <v>117</v>
      </c>
      <c r="J5" s="1265"/>
    </row>
    <row r="6" spans="1:11" ht="24" customHeight="1">
      <c r="A6" s="1263"/>
      <c r="B6" s="481"/>
      <c r="C6" s="482" t="s">
        <v>118</v>
      </c>
      <c r="D6" s="394" t="s">
        <v>206</v>
      </c>
      <c r="E6" s="394" t="s">
        <v>118</v>
      </c>
      <c r="F6" s="394" t="s">
        <v>206</v>
      </c>
      <c r="G6" s="394" t="s">
        <v>118</v>
      </c>
      <c r="H6" s="394" t="s">
        <v>206</v>
      </c>
      <c r="I6" s="394" t="s">
        <v>118</v>
      </c>
      <c r="J6" s="396" t="s">
        <v>206</v>
      </c>
    </row>
    <row r="7" spans="1:11" ht="4.5" customHeight="1">
      <c r="A7" s="483"/>
      <c r="B7" s="484"/>
      <c r="C7" s="485"/>
      <c r="D7" s="485"/>
      <c r="E7" s="485"/>
      <c r="F7" s="485"/>
      <c r="G7" s="485"/>
      <c r="H7" s="486"/>
      <c r="I7" s="485"/>
      <c r="J7" s="487"/>
    </row>
    <row r="8" spans="1:11">
      <c r="A8" s="1037" t="s">
        <v>26</v>
      </c>
      <c r="B8" s="1036"/>
      <c r="C8" s="1036"/>
      <c r="D8" s="1036"/>
      <c r="E8" s="1036"/>
      <c r="F8" s="1036"/>
      <c r="G8" s="1036"/>
      <c r="H8" s="1036"/>
      <c r="I8" s="1036"/>
      <c r="J8" s="1103"/>
    </row>
    <row r="9" spans="1:11">
      <c r="A9" s="488" t="s">
        <v>27</v>
      </c>
      <c r="B9" s="489"/>
      <c r="C9" s="932">
        <v>1772.4876899999999</v>
      </c>
      <c r="D9" s="933">
        <v>36.421609152224413</v>
      </c>
      <c r="E9" s="932">
        <v>4094.3154299999997</v>
      </c>
      <c r="F9" s="933">
        <v>53.746373124580195</v>
      </c>
      <c r="G9" s="932">
        <v>24453.636480000001</v>
      </c>
      <c r="H9" s="934">
        <v>76.204125451589206</v>
      </c>
      <c r="I9" s="932">
        <v>24940.39402</v>
      </c>
      <c r="J9" s="935">
        <v>58.939444198795222</v>
      </c>
    </row>
    <row r="10" spans="1:11">
      <c r="A10" s="454" t="s">
        <v>170</v>
      </c>
      <c r="B10" s="490"/>
      <c r="C10" s="878">
        <v>293.67498000000001</v>
      </c>
      <c r="D10" s="936">
        <v>32.744417314796372</v>
      </c>
      <c r="E10" s="876">
        <v>669.87394999999992</v>
      </c>
      <c r="F10" s="936">
        <v>48.976977096095979</v>
      </c>
      <c r="G10" s="878">
        <v>4180.6262900000002</v>
      </c>
      <c r="H10" s="936">
        <v>73.174703455104122</v>
      </c>
      <c r="I10" s="876">
        <v>4249.6208299999998</v>
      </c>
      <c r="J10" s="937">
        <v>57.469503554961456</v>
      </c>
    </row>
    <row r="11" spans="1:11">
      <c r="A11" s="451" t="s">
        <v>161</v>
      </c>
      <c r="B11" s="491"/>
      <c r="C11" s="938">
        <v>49.826139999999995</v>
      </c>
      <c r="D11" s="939">
        <v>38.249567864619046</v>
      </c>
      <c r="E11" s="865">
        <v>114.91191000000001</v>
      </c>
      <c r="F11" s="939">
        <v>56.467813439067086</v>
      </c>
      <c r="G11" s="938">
        <v>669.59144000000003</v>
      </c>
      <c r="H11" s="939">
        <v>77.02645109031036</v>
      </c>
      <c r="I11" s="865">
        <v>681.82710999999995</v>
      </c>
      <c r="J11" s="940">
        <v>57.980258821475729</v>
      </c>
    </row>
    <row r="12" spans="1:11">
      <c r="A12" s="449" t="s">
        <v>168</v>
      </c>
      <c r="B12" s="491"/>
      <c r="C12" s="873">
        <v>25.65794</v>
      </c>
      <c r="D12" s="868">
        <v>31.894644252934146</v>
      </c>
      <c r="E12" s="862">
        <v>60.466560000000001</v>
      </c>
      <c r="F12" s="868">
        <v>49.342355547279226</v>
      </c>
      <c r="G12" s="873">
        <v>462.02796000000001</v>
      </c>
      <c r="H12" s="868">
        <v>74.662028119088561</v>
      </c>
      <c r="I12" s="862">
        <v>476.34305999999998</v>
      </c>
      <c r="J12" s="869">
        <v>52.474876715291671</v>
      </c>
    </row>
    <row r="13" spans="1:11">
      <c r="A13" s="451" t="s">
        <v>187</v>
      </c>
      <c r="B13" s="491"/>
      <c r="C13" s="938">
        <v>44.070459999999997</v>
      </c>
      <c r="D13" s="939">
        <v>35.271771888219021</v>
      </c>
      <c r="E13" s="865">
        <v>110.33187000000001</v>
      </c>
      <c r="F13" s="939">
        <v>53.812168816052377</v>
      </c>
      <c r="G13" s="938">
        <v>652.37273000000005</v>
      </c>
      <c r="H13" s="939">
        <v>76.090587041140381</v>
      </c>
      <c r="I13" s="865">
        <v>666.61293999999998</v>
      </c>
      <c r="J13" s="940">
        <v>62.327077739767454</v>
      </c>
    </row>
    <row r="14" spans="1:11">
      <c r="A14" s="449" t="s">
        <v>164</v>
      </c>
      <c r="B14" s="491"/>
      <c r="C14" s="873">
        <v>87.953830000000011</v>
      </c>
      <c r="D14" s="868">
        <v>40.205018839767973</v>
      </c>
      <c r="E14" s="862">
        <v>204.39591999999999</v>
      </c>
      <c r="F14" s="868">
        <v>57.82664295802423</v>
      </c>
      <c r="G14" s="873">
        <v>1171.0942799999998</v>
      </c>
      <c r="H14" s="868">
        <v>74.933380246000482</v>
      </c>
      <c r="I14" s="862">
        <v>1194.5030900000002</v>
      </c>
      <c r="J14" s="869">
        <v>60.309834523318948</v>
      </c>
    </row>
    <row r="15" spans="1:11">
      <c r="A15" s="451" t="s">
        <v>162</v>
      </c>
      <c r="B15" s="491"/>
      <c r="C15" s="938">
        <v>15.906899999999998</v>
      </c>
      <c r="D15" s="939">
        <v>29.300691417405677</v>
      </c>
      <c r="E15" s="865">
        <v>38.571579999999997</v>
      </c>
      <c r="F15" s="939">
        <v>47.576656397256329</v>
      </c>
      <c r="G15" s="938">
        <v>277.68786</v>
      </c>
      <c r="H15" s="939">
        <v>74.403375129655629</v>
      </c>
      <c r="I15" s="865">
        <v>285.33656000000002</v>
      </c>
      <c r="J15" s="940">
        <v>54.98518577100203</v>
      </c>
    </row>
    <row r="16" spans="1:11">
      <c r="A16" s="449" t="s">
        <v>167</v>
      </c>
      <c r="B16" s="491"/>
      <c r="C16" s="873">
        <v>71.637799999999999</v>
      </c>
      <c r="D16" s="868">
        <v>34.691971210978259</v>
      </c>
      <c r="E16" s="862">
        <v>165.75751</v>
      </c>
      <c r="F16" s="868">
        <v>52.192656644871114</v>
      </c>
      <c r="G16" s="873">
        <v>1123.5856199999998</v>
      </c>
      <c r="H16" s="868">
        <v>76.978755640028325</v>
      </c>
      <c r="I16" s="862">
        <v>1148.71756</v>
      </c>
      <c r="J16" s="869">
        <v>54.429473385529192</v>
      </c>
    </row>
    <row r="17" spans="1:10">
      <c r="A17" s="451" t="s">
        <v>169</v>
      </c>
      <c r="B17" s="491"/>
      <c r="C17" s="938">
        <v>84.606140000000011</v>
      </c>
      <c r="D17" s="939">
        <v>39.721451703370278</v>
      </c>
      <c r="E17" s="865">
        <v>185.96809999999999</v>
      </c>
      <c r="F17" s="939">
        <v>56.761506996933676</v>
      </c>
      <c r="G17" s="938">
        <v>1059.3093600000002</v>
      </c>
      <c r="H17" s="939">
        <v>76.250508629155604</v>
      </c>
      <c r="I17" s="865">
        <v>1080.3329400000002</v>
      </c>
      <c r="J17" s="940">
        <v>59.352288007087928</v>
      </c>
    </row>
    <row r="18" spans="1:10">
      <c r="A18" s="449" t="s">
        <v>157</v>
      </c>
      <c r="B18" s="491"/>
      <c r="C18" s="873">
        <v>363.32678999999996</v>
      </c>
      <c r="D18" s="868">
        <v>43.821267856618846</v>
      </c>
      <c r="E18" s="862">
        <v>790.79265999999996</v>
      </c>
      <c r="F18" s="868">
        <v>59.840147986029258</v>
      </c>
      <c r="G18" s="873">
        <v>4181.0754999999999</v>
      </c>
      <c r="H18" s="868">
        <v>78.187489049905253</v>
      </c>
      <c r="I18" s="862">
        <v>4264.4069899999995</v>
      </c>
      <c r="J18" s="869">
        <v>61.355105098084074</v>
      </c>
    </row>
    <row r="19" spans="1:10">
      <c r="A19" s="452" t="s">
        <v>163</v>
      </c>
      <c r="B19" s="492"/>
      <c r="C19" s="941">
        <v>196.38341000000003</v>
      </c>
      <c r="D19" s="942">
        <v>35.444466670299249</v>
      </c>
      <c r="E19" s="874">
        <v>451.26935000000003</v>
      </c>
      <c r="F19" s="942">
        <v>52.531613100474473</v>
      </c>
      <c r="G19" s="941">
        <v>2700.8829500000002</v>
      </c>
      <c r="H19" s="942">
        <v>75.30264562427935</v>
      </c>
      <c r="I19" s="874">
        <v>2757.0893699999997</v>
      </c>
      <c r="J19" s="943">
        <v>58.666392825276112</v>
      </c>
    </row>
    <row r="20" spans="1:10">
      <c r="A20" s="454" t="s">
        <v>171</v>
      </c>
      <c r="B20" s="490"/>
      <c r="C20" s="878">
        <v>33.752009999999991</v>
      </c>
      <c r="D20" s="936">
        <v>33.841018647245981</v>
      </c>
      <c r="E20" s="876">
        <v>78.65303999999999</v>
      </c>
      <c r="F20" s="936">
        <v>51.631265005064122</v>
      </c>
      <c r="G20" s="878">
        <v>494.49125000000004</v>
      </c>
      <c r="H20" s="936">
        <v>73.90127410143279</v>
      </c>
      <c r="I20" s="876">
        <v>503.63385999999997</v>
      </c>
      <c r="J20" s="937">
        <v>55.201697783088399</v>
      </c>
    </row>
    <row r="21" spans="1:10">
      <c r="A21" s="451" t="s">
        <v>166</v>
      </c>
      <c r="B21" s="491"/>
      <c r="C21" s="938">
        <v>64.096509999999995</v>
      </c>
      <c r="D21" s="939">
        <v>29.343116064340091</v>
      </c>
      <c r="E21" s="865">
        <v>170.72588999999999</v>
      </c>
      <c r="F21" s="939">
        <v>50.275161022498828</v>
      </c>
      <c r="G21" s="938">
        <v>1260.4554500000002</v>
      </c>
      <c r="H21" s="939">
        <v>75.802487902129798</v>
      </c>
      <c r="I21" s="865">
        <v>1293.83869</v>
      </c>
      <c r="J21" s="940">
        <v>54.113339648096229</v>
      </c>
    </row>
    <row r="22" spans="1:10">
      <c r="A22" s="456" t="s">
        <v>155</v>
      </c>
      <c r="B22" s="493"/>
      <c r="C22" s="881">
        <v>267.50700000000001</v>
      </c>
      <c r="D22" s="944">
        <v>36.691201350968974</v>
      </c>
      <c r="E22" s="879">
        <v>644.61284000000001</v>
      </c>
      <c r="F22" s="944">
        <v>54.643406445167372</v>
      </c>
      <c r="G22" s="881">
        <v>3778.99674</v>
      </c>
      <c r="H22" s="944">
        <v>79.245543774824242</v>
      </c>
      <c r="I22" s="879">
        <v>3851.06333</v>
      </c>
      <c r="J22" s="945">
        <v>62.949820108849586</v>
      </c>
    </row>
    <row r="23" spans="1:10">
      <c r="A23" s="451" t="s">
        <v>165</v>
      </c>
      <c r="B23" s="491"/>
      <c r="C23" s="938">
        <v>61.392579999999995</v>
      </c>
      <c r="D23" s="939">
        <v>35.180058862091258</v>
      </c>
      <c r="E23" s="865">
        <v>138.94061000000002</v>
      </c>
      <c r="F23" s="939">
        <v>51.892187227414567</v>
      </c>
      <c r="G23" s="938">
        <v>785.78248000000008</v>
      </c>
      <c r="H23" s="939">
        <v>74.627664659028838</v>
      </c>
      <c r="I23" s="865">
        <v>799.96744000000001</v>
      </c>
      <c r="J23" s="940">
        <v>60.276069758616849</v>
      </c>
    </row>
    <row r="24" spans="1:10">
      <c r="A24" s="449" t="s">
        <v>158</v>
      </c>
      <c r="B24" s="491"/>
      <c r="C24" s="873">
        <v>25.68552</v>
      </c>
      <c r="D24" s="868">
        <v>35.33178675356492</v>
      </c>
      <c r="E24" s="862">
        <v>59.159840000000003</v>
      </c>
      <c r="F24" s="868">
        <v>53.247225484428654</v>
      </c>
      <c r="G24" s="873">
        <v>340.40881999999999</v>
      </c>
      <c r="H24" s="868">
        <v>77.446021078285966</v>
      </c>
      <c r="I24" s="862">
        <v>347.42437999999999</v>
      </c>
      <c r="J24" s="869">
        <v>59.647033147757213</v>
      </c>
    </row>
    <row r="25" spans="1:10">
      <c r="A25" s="452" t="s">
        <v>159</v>
      </c>
      <c r="B25" s="492"/>
      <c r="C25" s="941">
        <v>70.037059999999997</v>
      </c>
      <c r="D25" s="942">
        <v>33.361736140651054</v>
      </c>
      <c r="E25" s="874">
        <v>168.76053999999999</v>
      </c>
      <c r="F25" s="942">
        <v>51.803704616074107</v>
      </c>
      <c r="G25" s="941">
        <v>1072.0267800000001</v>
      </c>
      <c r="H25" s="942">
        <v>76.67541502714478</v>
      </c>
      <c r="I25" s="874">
        <v>1091.27583</v>
      </c>
      <c r="J25" s="943">
        <v>56.276496029660194</v>
      </c>
    </row>
    <row r="26" spans="1:10">
      <c r="A26" s="454" t="s">
        <v>160</v>
      </c>
      <c r="B26" s="490"/>
      <c r="C26" s="878">
        <v>12.317669999999998</v>
      </c>
      <c r="D26" s="936">
        <v>38.769960313076282</v>
      </c>
      <c r="E26" s="876">
        <v>27.493169999999999</v>
      </c>
      <c r="F26" s="936">
        <v>56.713633094994378</v>
      </c>
      <c r="G26" s="878">
        <v>165.91210999999998</v>
      </c>
      <c r="H26" s="936">
        <v>79.766829584573983</v>
      </c>
      <c r="I26" s="876">
        <v>168.63323</v>
      </c>
      <c r="J26" s="937">
        <v>59.884603871980588</v>
      </c>
    </row>
    <row r="27" spans="1:10" ht="4.5" customHeight="1" thickBot="1">
      <c r="A27" s="483"/>
      <c r="B27" s="484"/>
      <c r="C27" s="485"/>
      <c r="D27" s="485"/>
      <c r="E27" s="485"/>
      <c r="F27" s="485"/>
      <c r="G27" s="485"/>
      <c r="H27" s="486"/>
      <c r="I27" s="485"/>
      <c r="J27" s="487"/>
    </row>
    <row r="28" spans="1:10" ht="11.5" thickTop="1" thickBot="1">
      <c r="A28" s="498" t="s">
        <v>36</v>
      </c>
      <c r="B28" s="499"/>
      <c r="C28" s="499"/>
      <c r="D28" s="499"/>
      <c r="E28" s="499"/>
      <c r="F28" s="499"/>
      <c r="G28" s="499"/>
      <c r="H28" s="499"/>
      <c r="I28" s="499"/>
      <c r="J28" s="500"/>
    </row>
    <row r="29" spans="1:10" ht="11" thickTop="1">
      <c r="A29" s="494" t="s">
        <v>27</v>
      </c>
      <c r="B29" s="495"/>
      <c r="C29" s="932">
        <v>962.99525999999992</v>
      </c>
      <c r="D29" s="933">
        <v>38.349888028727236</v>
      </c>
      <c r="E29" s="932">
        <v>2188.58833</v>
      </c>
      <c r="F29" s="933">
        <v>55.779729165721058</v>
      </c>
      <c r="G29" s="932">
        <v>12904.50397</v>
      </c>
      <c r="H29" s="934">
        <v>80.077504910939425</v>
      </c>
      <c r="I29" s="932">
        <v>13159.118989999999</v>
      </c>
      <c r="J29" s="935">
        <v>63.839719585924534</v>
      </c>
    </row>
    <row r="30" spans="1:10">
      <c r="A30" s="449" t="s">
        <v>170</v>
      </c>
      <c r="B30" s="491"/>
      <c r="C30" s="878">
        <v>158.72632999999999</v>
      </c>
      <c r="D30" s="936">
        <v>34.140809866782377</v>
      </c>
      <c r="E30" s="876">
        <v>363.70626000000004</v>
      </c>
      <c r="F30" s="936">
        <v>51.28194766641122</v>
      </c>
      <c r="G30" s="878">
        <v>2240.2911599999998</v>
      </c>
      <c r="H30" s="936">
        <v>78.056617461826534</v>
      </c>
      <c r="I30" s="876">
        <v>2281.9928100000002</v>
      </c>
      <c r="J30" s="937">
        <v>63.095055992974224</v>
      </c>
    </row>
    <row r="31" spans="1:10">
      <c r="A31" s="452" t="s">
        <v>161</v>
      </c>
      <c r="B31" s="492"/>
      <c r="C31" s="938">
        <v>27.856299999999997</v>
      </c>
      <c r="D31" s="939">
        <v>39.795879736477993</v>
      </c>
      <c r="E31" s="865">
        <v>62.230840000000008</v>
      </c>
      <c r="F31" s="939">
        <v>57.058545605281417</v>
      </c>
      <c r="G31" s="938">
        <v>357.36662999999999</v>
      </c>
      <c r="H31" s="939">
        <v>79.896182944377259</v>
      </c>
      <c r="I31" s="865">
        <v>362.97158000000002</v>
      </c>
      <c r="J31" s="940">
        <v>62.18225016192207</v>
      </c>
    </row>
    <row r="32" spans="1:10">
      <c r="A32" s="454" t="s">
        <v>168</v>
      </c>
      <c r="B32" s="490"/>
      <c r="C32" s="873">
        <v>13.607390000000001</v>
      </c>
      <c r="D32" s="868">
        <v>33.179490118003635</v>
      </c>
      <c r="E32" s="862">
        <v>31.920310000000001</v>
      </c>
      <c r="F32" s="868">
        <v>50.984851001733979</v>
      </c>
      <c r="G32" s="873">
        <v>235.33419000000001</v>
      </c>
      <c r="H32" s="868">
        <v>76.87760814639212</v>
      </c>
      <c r="I32" s="862">
        <v>242.38287</v>
      </c>
      <c r="J32" s="869">
        <v>56.429307542510166</v>
      </c>
    </row>
    <row r="33" spans="1:10">
      <c r="A33" s="451" t="s">
        <v>187</v>
      </c>
      <c r="B33" s="491"/>
      <c r="C33" s="938">
        <v>20.699849999999998</v>
      </c>
      <c r="D33" s="939">
        <v>32.923671878081642</v>
      </c>
      <c r="E33" s="865">
        <v>52.54787000000001</v>
      </c>
      <c r="F33" s="939">
        <v>50.892213960120969</v>
      </c>
      <c r="G33" s="938">
        <v>349.25274999999999</v>
      </c>
      <c r="H33" s="939">
        <v>80.66717802056246</v>
      </c>
      <c r="I33" s="865">
        <v>355.02457000000004</v>
      </c>
      <c r="J33" s="940">
        <v>67.254013730652147</v>
      </c>
    </row>
    <row r="34" spans="1:10">
      <c r="A34" s="449" t="s">
        <v>164</v>
      </c>
      <c r="B34" s="491"/>
      <c r="C34" s="873">
        <v>46.872690000000006</v>
      </c>
      <c r="D34" s="868">
        <v>41.474200669813705</v>
      </c>
      <c r="E34" s="862">
        <v>105.04525999999998</v>
      </c>
      <c r="F34" s="868">
        <v>58.330777139833813</v>
      </c>
      <c r="G34" s="873">
        <v>608.70687999999996</v>
      </c>
      <c r="H34" s="868">
        <v>77.842399325511607</v>
      </c>
      <c r="I34" s="862">
        <v>624.07754</v>
      </c>
      <c r="J34" s="869">
        <v>64.303805064484536</v>
      </c>
    </row>
    <row r="35" spans="1:10">
      <c r="A35" s="451" t="s">
        <v>162</v>
      </c>
      <c r="B35" s="491"/>
      <c r="C35" s="938">
        <v>9.690710000000001</v>
      </c>
      <c r="D35" s="939">
        <v>35.382417942719734</v>
      </c>
      <c r="E35" s="865">
        <v>21.510400000000001</v>
      </c>
      <c r="F35" s="939">
        <v>52.291598396323558</v>
      </c>
      <c r="G35" s="938">
        <v>144.76224000000002</v>
      </c>
      <c r="H35" s="939">
        <v>77.9585515292613</v>
      </c>
      <c r="I35" s="865">
        <v>148.66347000000002</v>
      </c>
      <c r="J35" s="940">
        <v>59.604794076578081</v>
      </c>
    </row>
    <row r="36" spans="1:10">
      <c r="A36" s="449" t="s">
        <v>167</v>
      </c>
      <c r="B36" s="491"/>
      <c r="C36" s="873">
        <v>42.124200000000002</v>
      </c>
      <c r="D36" s="868">
        <v>39.758268909556975</v>
      </c>
      <c r="E36" s="862">
        <v>93.005709999999993</v>
      </c>
      <c r="F36" s="868">
        <v>56.697039377029235</v>
      </c>
      <c r="G36" s="873">
        <v>604.71891000000005</v>
      </c>
      <c r="H36" s="868">
        <v>81.75769159732296</v>
      </c>
      <c r="I36" s="862">
        <v>616.93315000000007</v>
      </c>
      <c r="J36" s="869">
        <v>59.58296157552644</v>
      </c>
    </row>
    <row r="37" spans="1:10">
      <c r="A37" s="452" t="s">
        <v>169</v>
      </c>
      <c r="B37" s="492"/>
      <c r="C37" s="938">
        <v>47.010059999999996</v>
      </c>
      <c r="D37" s="939">
        <v>42.389108799204905</v>
      </c>
      <c r="E37" s="865">
        <v>102.45645</v>
      </c>
      <c r="F37" s="939">
        <v>59.598101985390571</v>
      </c>
      <c r="G37" s="938">
        <v>591.34718999999996</v>
      </c>
      <c r="H37" s="939">
        <v>82.648983869695655</v>
      </c>
      <c r="I37" s="865">
        <v>602.72790999999995</v>
      </c>
      <c r="J37" s="940">
        <v>66.082764528366383</v>
      </c>
    </row>
    <row r="38" spans="1:10">
      <c r="A38" s="454" t="s">
        <v>157</v>
      </c>
      <c r="B38" s="490"/>
      <c r="C38" s="873">
        <v>199.58755000000002</v>
      </c>
      <c r="D38" s="868">
        <v>45.896508782486059</v>
      </c>
      <c r="E38" s="862">
        <v>424.62307999999996</v>
      </c>
      <c r="F38" s="868">
        <v>61.503630168153315</v>
      </c>
      <c r="G38" s="873">
        <v>2212.2053500000002</v>
      </c>
      <c r="H38" s="868">
        <v>81.546089098909633</v>
      </c>
      <c r="I38" s="862">
        <v>2255.6771899999999</v>
      </c>
      <c r="J38" s="869">
        <v>66.150885622448925</v>
      </c>
    </row>
    <row r="39" spans="1:10">
      <c r="A39" s="451" t="s">
        <v>163</v>
      </c>
      <c r="B39" s="491"/>
      <c r="C39" s="941">
        <v>117.26916000000001</v>
      </c>
      <c r="D39" s="942">
        <v>41.628647018812686</v>
      </c>
      <c r="E39" s="874">
        <v>253.45904999999999</v>
      </c>
      <c r="F39" s="942">
        <v>57.715300327447771</v>
      </c>
      <c r="G39" s="941">
        <v>1443.09457</v>
      </c>
      <c r="H39" s="942">
        <v>80.031413848451493</v>
      </c>
      <c r="I39" s="874">
        <v>1472.0537800000002</v>
      </c>
      <c r="J39" s="943">
        <v>64.093777230152085</v>
      </c>
    </row>
    <row r="40" spans="1:10">
      <c r="A40" s="449" t="s">
        <v>171</v>
      </c>
      <c r="B40" s="491"/>
      <c r="C40" s="878">
        <v>18.274790000000003</v>
      </c>
      <c r="D40" s="936">
        <v>36.176570615695688</v>
      </c>
      <c r="E40" s="876">
        <v>42.470460000000003</v>
      </c>
      <c r="F40" s="936">
        <v>54.664742845521971</v>
      </c>
      <c r="G40" s="878">
        <v>264.90305999999998</v>
      </c>
      <c r="H40" s="936">
        <v>78.449208840427772</v>
      </c>
      <c r="I40" s="876">
        <v>269.5111</v>
      </c>
      <c r="J40" s="937">
        <v>60.127410424222347</v>
      </c>
    </row>
    <row r="41" spans="1:10">
      <c r="A41" s="452" t="s">
        <v>166</v>
      </c>
      <c r="B41" s="492"/>
      <c r="C41" s="938">
        <v>33.98753</v>
      </c>
      <c r="D41" s="939">
        <v>30.636365078603895</v>
      </c>
      <c r="E41" s="865">
        <v>88.288999999999987</v>
      </c>
      <c r="F41" s="939">
        <v>51.083560610211578</v>
      </c>
      <c r="G41" s="938">
        <v>635.14111000000003</v>
      </c>
      <c r="H41" s="939">
        <v>77.054466241403517</v>
      </c>
      <c r="I41" s="865">
        <v>648.96474999999998</v>
      </c>
      <c r="J41" s="940">
        <v>56.908585107066692</v>
      </c>
    </row>
    <row r="42" spans="1:10">
      <c r="A42" s="496" t="s">
        <v>155</v>
      </c>
      <c r="B42" s="495"/>
      <c r="C42" s="881">
        <v>131.41298</v>
      </c>
      <c r="D42" s="944">
        <v>35.290334633996565</v>
      </c>
      <c r="E42" s="879">
        <v>330.04291999999998</v>
      </c>
      <c r="F42" s="944">
        <v>55.440814153684151</v>
      </c>
      <c r="G42" s="881">
        <v>1923.5892199999998</v>
      </c>
      <c r="H42" s="944">
        <v>82.444196803783939</v>
      </c>
      <c r="I42" s="879">
        <v>1957.3887800000002</v>
      </c>
      <c r="J42" s="945">
        <v>67.46002835136467</v>
      </c>
    </row>
    <row r="43" spans="1:10">
      <c r="A43" s="451" t="s">
        <v>165</v>
      </c>
      <c r="B43" s="491"/>
      <c r="C43" s="938">
        <v>37.765160000000002</v>
      </c>
      <c r="D43" s="939">
        <v>40.885633305112826</v>
      </c>
      <c r="E43" s="865">
        <v>80.627030000000019</v>
      </c>
      <c r="F43" s="939">
        <v>56.975872447359698</v>
      </c>
      <c r="G43" s="938">
        <v>435.38718</v>
      </c>
      <c r="H43" s="939">
        <v>80.754136754313322</v>
      </c>
      <c r="I43" s="865">
        <v>444.52042999999998</v>
      </c>
      <c r="J43" s="940">
        <v>67.191467109119387</v>
      </c>
    </row>
    <row r="44" spans="1:10">
      <c r="A44" s="449" t="s">
        <v>158</v>
      </c>
      <c r="B44" s="491"/>
      <c r="C44" s="873">
        <v>14.298690000000001</v>
      </c>
      <c r="D44" s="868">
        <v>38.890813964114898</v>
      </c>
      <c r="E44" s="862">
        <v>32.262870000000007</v>
      </c>
      <c r="F44" s="868">
        <v>57.073887834843653</v>
      </c>
      <c r="G44" s="873">
        <v>180.68145000000001</v>
      </c>
      <c r="H44" s="868">
        <v>81.268933962369388</v>
      </c>
      <c r="I44" s="862">
        <v>183.84498000000002</v>
      </c>
      <c r="J44" s="869">
        <v>64.102038587656679</v>
      </c>
    </row>
    <row r="45" spans="1:10">
      <c r="A45" s="451" t="s">
        <v>159</v>
      </c>
      <c r="B45" s="491"/>
      <c r="C45" s="941">
        <v>34.61374</v>
      </c>
      <c r="D45" s="942">
        <v>31.887137808946392</v>
      </c>
      <c r="E45" s="874">
        <v>83.161460000000005</v>
      </c>
      <c r="F45" s="942">
        <v>49.487098084312841</v>
      </c>
      <c r="G45" s="941">
        <v>549.78003000000001</v>
      </c>
      <c r="H45" s="942">
        <v>78.282589882050573</v>
      </c>
      <c r="I45" s="874">
        <v>560.77540999999997</v>
      </c>
      <c r="J45" s="943">
        <v>59.82663639826746</v>
      </c>
    </row>
    <row r="46" spans="1:10">
      <c r="A46" s="449" t="s">
        <v>160</v>
      </c>
      <c r="B46" s="491"/>
      <c r="C46" s="878">
        <v>6.5761800000000008</v>
      </c>
      <c r="D46" s="936">
        <v>41.026789585619561</v>
      </c>
      <c r="E46" s="876">
        <v>14.41048</v>
      </c>
      <c r="F46" s="936">
        <v>58.510282809228322</v>
      </c>
      <c r="G46" s="878">
        <v>85.62688</v>
      </c>
      <c r="H46" s="936">
        <v>81.794840786076776</v>
      </c>
      <c r="I46" s="876">
        <v>87.493169999999992</v>
      </c>
      <c r="J46" s="937">
        <v>63.408613083776189</v>
      </c>
    </row>
    <row r="47" spans="1:10" ht="4.5" customHeight="1" thickBot="1">
      <c r="A47" s="483"/>
      <c r="B47" s="484"/>
      <c r="C47" s="485"/>
      <c r="D47" s="485"/>
      <c r="E47" s="485"/>
      <c r="F47" s="485"/>
      <c r="G47" s="485"/>
      <c r="H47" s="486"/>
      <c r="I47" s="485"/>
      <c r="J47" s="487"/>
    </row>
    <row r="48" spans="1:10" ht="11.5" thickTop="1" thickBot="1">
      <c r="A48" s="498" t="s">
        <v>38</v>
      </c>
      <c r="B48" s="499"/>
      <c r="C48" s="499"/>
      <c r="D48" s="499"/>
      <c r="E48" s="499"/>
      <c r="F48" s="499"/>
      <c r="G48" s="499"/>
      <c r="H48" s="499"/>
      <c r="I48" s="499"/>
      <c r="J48" s="500"/>
    </row>
    <row r="49" spans="1:10" ht="11" thickTop="1">
      <c r="A49" s="447" t="s">
        <v>27</v>
      </c>
      <c r="B49" s="493"/>
      <c r="C49" s="932">
        <v>809.49243000000001</v>
      </c>
      <c r="D49" s="933">
        <v>34.365975238571721</v>
      </c>
      <c r="E49" s="932">
        <v>1905.7271000000001</v>
      </c>
      <c r="F49" s="933">
        <v>51.586747149510025</v>
      </c>
      <c r="G49" s="932">
        <v>11549.132509999999</v>
      </c>
      <c r="H49" s="934">
        <v>72.296706513465651</v>
      </c>
      <c r="I49" s="932">
        <v>11781.275029999999</v>
      </c>
      <c r="J49" s="935">
        <v>54.285236400895911</v>
      </c>
    </row>
    <row r="50" spans="1:10">
      <c r="A50" s="449" t="s">
        <v>170</v>
      </c>
      <c r="B50" s="491"/>
      <c r="C50" s="878">
        <v>134.94864999999999</v>
      </c>
      <c r="D50" s="936">
        <v>31.241463928295826</v>
      </c>
      <c r="E50" s="876">
        <v>306.16768999999999</v>
      </c>
      <c r="F50" s="936">
        <v>46.494453204962298</v>
      </c>
      <c r="G50" s="878">
        <v>1940.3351299999997</v>
      </c>
      <c r="H50" s="936">
        <v>68.246501365281645</v>
      </c>
      <c r="I50" s="876">
        <v>1967.6280199999999</v>
      </c>
      <c r="J50" s="937">
        <v>52.083784961470727</v>
      </c>
    </row>
    <row r="51" spans="1:10">
      <c r="A51" s="451" t="s">
        <v>161</v>
      </c>
      <c r="B51" s="491"/>
      <c r="C51" s="938">
        <v>21.969840000000001</v>
      </c>
      <c r="D51" s="939">
        <v>36.453610327480916</v>
      </c>
      <c r="E51" s="865">
        <v>52.681070000000005</v>
      </c>
      <c r="F51" s="939">
        <v>55.785564560578479</v>
      </c>
      <c r="G51" s="938">
        <v>312.22480999999999</v>
      </c>
      <c r="H51" s="939">
        <v>73.984833745568935</v>
      </c>
      <c r="I51" s="865">
        <v>318.85553000000004</v>
      </c>
      <c r="J51" s="940">
        <v>53.838716658544719</v>
      </c>
    </row>
    <row r="52" spans="1:10">
      <c r="A52" s="449" t="s">
        <v>168</v>
      </c>
      <c r="B52" s="491"/>
      <c r="C52" s="873">
        <v>12.050549999999999</v>
      </c>
      <c r="D52" s="868">
        <v>30.558417546882204</v>
      </c>
      <c r="E52" s="862">
        <v>28.546250000000004</v>
      </c>
      <c r="F52" s="868">
        <v>47.626694473409806</v>
      </c>
      <c r="G52" s="873">
        <v>226.69377</v>
      </c>
      <c r="H52" s="868">
        <v>72.493174997321802</v>
      </c>
      <c r="I52" s="862">
        <v>233.96018999999998</v>
      </c>
      <c r="J52" s="869">
        <v>48.923042564957164</v>
      </c>
    </row>
    <row r="53" spans="1:10">
      <c r="A53" s="452" t="s">
        <v>187</v>
      </c>
      <c r="B53" s="492"/>
      <c r="C53" s="938">
        <v>23.370609999999999</v>
      </c>
      <c r="D53" s="939">
        <v>37.650099068566981</v>
      </c>
      <c r="E53" s="865">
        <v>57.783999999999999</v>
      </c>
      <c r="F53" s="939">
        <v>56.774442540194514</v>
      </c>
      <c r="G53" s="938">
        <v>303.11998000000006</v>
      </c>
      <c r="H53" s="939">
        <v>71.421827918245853</v>
      </c>
      <c r="I53" s="865">
        <v>311.58837000000005</v>
      </c>
      <c r="J53" s="940">
        <v>57.525374280128283</v>
      </c>
    </row>
    <row r="54" spans="1:10">
      <c r="A54" s="454" t="s">
        <v>164</v>
      </c>
      <c r="B54" s="490"/>
      <c r="C54" s="873">
        <v>41.081140000000005</v>
      </c>
      <c r="D54" s="868">
        <v>38.848585597995815</v>
      </c>
      <c r="E54" s="862">
        <v>99.350660000000005</v>
      </c>
      <c r="F54" s="868">
        <v>57.303004566618277</v>
      </c>
      <c r="G54" s="873">
        <v>562.38740000000007</v>
      </c>
      <c r="H54" s="868">
        <v>72.020264784645178</v>
      </c>
      <c r="I54" s="862">
        <v>570.42554999999993</v>
      </c>
      <c r="J54" s="869">
        <v>56.472374890235741</v>
      </c>
    </row>
    <row r="55" spans="1:10">
      <c r="A55" s="451" t="s">
        <v>162</v>
      </c>
      <c r="B55" s="491"/>
      <c r="C55" s="938">
        <v>6.216190000000001</v>
      </c>
      <c r="D55" s="939">
        <v>23.108521601680895</v>
      </c>
      <c r="E55" s="865">
        <v>17.06118</v>
      </c>
      <c r="F55" s="939">
        <v>42.720223672227839</v>
      </c>
      <c r="G55" s="938">
        <v>132.92562000000001</v>
      </c>
      <c r="H55" s="939">
        <v>70.883022095616056</v>
      </c>
      <c r="I55" s="865">
        <v>136.67309</v>
      </c>
      <c r="J55" s="940">
        <v>50.710146768179655</v>
      </c>
    </row>
    <row r="56" spans="1:10">
      <c r="A56" s="449" t="s">
        <v>167</v>
      </c>
      <c r="B56" s="491"/>
      <c r="C56" s="873">
        <v>29.513599999999997</v>
      </c>
      <c r="D56" s="868">
        <v>29.353336652544439</v>
      </c>
      <c r="E56" s="862">
        <v>72.751800000000003</v>
      </c>
      <c r="F56" s="868">
        <v>47.380493396201842</v>
      </c>
      <c r="G56" s="873">
        <v>518.86671000000001</v>
      </c>
      <c r="H56" s="868">
        <v>72.069116953471706</v>
      </c>
      <c r="I56" s="862">
        <v>531.78440999999998</v>
      </c>
      <c r="J56" s="869">
        <v>49.465970911761126</v>
      </c>
    </row>
    <row r="57" spans="1:10">
      <c r="A57" s="451" t="s">
        <v>169</v>
      </c>
      <c r="B57" s="491"/>
      <c r="C57" s="938">
        <v>37.596080000000008</v>
      </c>
      <c r="D57" s="939">
        <v>36.82376054067619</v>
      </c>
      <c r="E57" s="865">
        <v>83.511650000000003</v>
      </c>
      <c r="F57" s="939">
        <v>53.629921295744197</v>
      </c>
      <c r="G57" s="938">
        <v>467.96216999999996</v>
      </c>
      <c r="H57" s="939">
        <v>69.455679627411982</v>
      </c>
      <c r="I57" s="865">
        <v>477.60502999999994</v>
      </c>
      <c r="J57" s="940">
        <v>52.592489514813181</v>
      </c>
    </row>
    <row r="58" spans="1:10">
      <c r="A58" s="449" t="s">
        <v>157</v>
      </c>
      <c r="B58" s="491"/>
      <c r="C58" s="873">
        <v>163.73924</v>
      </c>
      <c r="D58" s="868">
        <v>41.532220886593507</v>
      </c>
      <c r="E58" s="862">
        <v>366.16958</v>
      </c>
      <c r="F58" s="868">
        <v>58.020366650412114</v>
      </c>
      <c r="G58" s="873">
        <v>1968.8701499999997</v>
      </c>
      <c r="H58" s="868">
        <v>74.729256626423791</v>
      </c>
      <c r="I58" s="862">
        <v>2008.7297999999998</v>
      </c>
      <c r="J58" s="869">
        <v>56.736197365081509</v>
      </c>
    </row>
    <row r="59" spans="1:10">
      <c r="A59" s="452" t="s">
        <v>163</v>
      </c>
      <c r="B59" s="492"/>
      <c r="C59" s="941">
        <v>79.114249999999984</v>
      </c>
      <c r="D59" s="942">
        <v>29.048059821616079</v>
      </c>
      <c r="E59" s="874">
        <v>197.81029999999998</v>
      </c>
      <c r="F59" s="942">
        <v>47.110097256803748</v>
      </c>
      <c r="G59" s="941">
        <v>1257.78838</v>
      </c>
      <c r="H59" s="942">
        <v>70.521867820490883</v>
      </c>
      <c r="I59" s="874">
        <v>1285.03559</v>
      </c>
      <c r="J59" s="943">
        <v>53.478810785875496</v>
      </c>
    </row>
    <row r="60" spans="1:10">
      <c r="A60" s="454" t="s">
        <v>171</v>
      </c>
      <c r="B60" s="490"/>
      <c r="C60" s="878">
        <v>15.477219999999999</v>
      </c>
      <c r="D60" s="936">
        <v>31.444061774706306</v>
      </c>
      <c r="E60" s="876">
        <v>36.182579999999994</v>
      </c>
      <c r="F60" s="936">
        <v>48.473871860458779</v>
      </c>
      <c r="G60" s="878">
        <v>229.58819</v>
      </c>
      <c r="H60" s="936">
        <v>69.26792258645969</v>
      </c>
      <c r="I60" s="876">
        <v>234.12275999999997</v>
      </c>
      <c r="J60" s="937">
        <v>50.444578002208829</v>
      </c>
    </row>
    <row r="61" spans="1:10">
      <c r="A61" s="451" t="s">
        <v>166</v>
      </c>
      <c r="B61" s="491"/>
      <c r="C61" s="938">
        <v>30.108980000000003</v>
      </c>
      <c r="D61" s="939">
        <v>28.008494182203336</v>
      </c>
      <c r="E61" s="865">
        <v>82.436889999999991</v>
      </c>
      <c r="F61" s="939">
        <v>49.437275948907363</v>
      </c>
      <c r="G61" s="938">
        <v>625.31434000000002</v>
      </c>
      <c r="H61" s="939">
        <v>74.571806888898351</v>
      </c>
      <c r="I61" s="865">
        <v>644.87393999999995</v>
      </c>
      <c r="J61" s="940">
        <v>51.564518230964737</v>
      </c>
    </row>
    <row r="62" spans="1:10">
      <c r="A62" s="456" t="s">
        <v>155</v>
      </c>
      <c r="B62" s="493"/>
      <c r="C62" s="881">
        <v>136.09402</v>
      </c>
      <c r="D62" s="944">
        <v>38.153635039146764</v>
      </c>
      <c r="E62" s="879">
        <v>314.56992000000002</v>
      </c>
      <c r="F62" s="944">
        <v>53.831067911322563</v>
      </c>
      <c r="G62" s="881">
        <v>1855.40752</v>
      </c>
      <c r="H62" s="944">
        <v>76.181265199315135</v>
      </c>
      <c r="I62" s="879">
        <v>1893.67455</v>
      </c>
      <c r="J62" s="945">
        <v>58.880750109234945</v>
      </c>
    </row>
    <row r="63" spans="1:10">
      <c r="A63" s="451" t="s">
        <v>165</v>
      </c>
      <c r="B63" s="491"/>
      <c r="C63" s="938">
        <v>23.627419999999997</v>
      </c>
      <c r="D63" s="939">
        <v>28.764185834739436</v>
      </c>
      <c r="E63" s="865">
        <v>58.313580000000002</v>
      </c>
      <c r="F63" s="939">
        <v>46.193445417053439</v>
      </c>
      <c r="G63" s="938">
        <v>350.39530000000002</v>
      </c>
      <c r="H63" s="939">
        <v>68.198725655462965</v>
      </c>
      <c r="I63" s="865">
        <v>355.44700999999998</v>
      </c>
      <c r="J63" s="940">
        <v>53.402512341537843</v>
      </c>
    </row>
    <row r="64" spans="1:10">
      <c r="A64" s="449" t="s">
        <v>158</v>
      </c>
      <c r="B64" s="491"/>
      <c r="C64" s="873">
        <v>11.38683</v>
      </c>
      <c r="D64" s="868">
        <v>31.690109682757424</v>
      </c>
      <c r="E64" s="862">
        <v>26.89697</v>
      </c>
      <c r="F64" s="868">
        <v>49.283666414235014</v>
      </c>
      <c r="G64" s="873">
        <v>159.72737000000001</v>
      </c>
      <c r="H64" s="868">
        <v>73.533221031390738</v>
      </c>
      <c r="I64" s="862">
        <v>163.57940000000002</v>
      </c>
      <c r="J64" s="869">
        <v>55.325619420574476</v>
      </c>
    </row>
    <row r="65" spans="1:10">
      <c r="A65" s="451" t="s">
        <v>159</v>
      </c>
      <c r="B65" s="491"/>
      <c r="C65" s="941">
        <v>35.423320000000004</v>
      </c>
      <c r="D65" s="942">
        <v>34.940611951824359</v>
      </c>
      <c r="E65" s="874">
        <v>85.599080000000001</v>
      </c>
      <c r="F65" s="942">
        <v>54.271952321323859</v>
      </c>
      <c r="G65" s="941">
        <v>522.24675000000002</v>
      </c>
      <c r="H65" s="942">
        <v>75.053302547659072</v>
      </c>
      <c r="I65" s="874">
        <v>530.50042000000008</v>
      </c>
      <c r="J65" s="943">
        <v>52.954802787187248</v>
      </c>
    </row>
    <row r="66" spans="1:10" ht="11" thickBot="1">
      <c r="A66" s="473" t="s">
        <v>160</v>
      </c>
      <c r="B66" s="497"/>
      <c r="C66" s="878">
        <v>5.7414899999999998</v>
      </c>
      <c r="D66" s="936">
        <v>36.472013406021269</v>
      </c>
      <c r="E66" s="876">
        <v>13.082689999999998</v>
      </c>
      <c r="F66" s="936">
        <v>54.858163359011002</v>
      </c>
      <c r="G66" s="878">
        <v>80.285230000000013</v>
      </c>
      <c r="H66" s="936">
        <v>77.711856277664552</v>
      </c>
      <c r="I66" s="876">
        <v>81.140060000000005</v>
      </c>
      <c r="J66" s="937">
        <v>56.498762967671588</v>
      </c>
    </row>
    <row r="67" spans="1:10" ht="4.5" customHeight="1" thickTop="1"/>
    <row r="68" spans="1:10">
      <c r="A68" s="771" t="s">
        <v>344</v>
      </c>
      <c r="I68" s="1262" t="s">
        <v>519</v>
      </c>
      <c r="J68" s="1262"/>
    </row>
    <row r="71" spans="1:10" ht="13.65" customHeight="1"/>
    <row r="72" spans="1:10">
      <c r="I72" s="1261"/>
      <c r="J72" s="1261"/>
    </row>
  </sheetData>
  <mergeCells count="8">
    <mergeCell ref="I72:J72"/>
    <mergeCell ref="I68:J68"/>
    <mergeCell ref="A2:J2"/>
    <mergeCell ref="A5:A6"/>
    <mergeCell ref="C5:D5"/>
    <mergeCell ref="E5:F5"/>
    <mergeCell ref="G5:H5"/>
    <mergeCell ref="I5:J5"/>
  </mergeCells>
  <hyperlinks>
    <hyperlink ref="J4" location="'Indice tablas Mujeres'!A1" display="Indice" xr:uid="{00000000-0004-0000-09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9" orientation="portrait" r:id="rId1"/>
  <headerFooter differentFirst="1">
    <oddFooter>&amp;C&amp;P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CD9BCD"/>
    <pageSetUpPr fitToPage="1"/>
  </sheetPr>
  <dimension ref="A1:O81"/>
  <sheetViews>
    <sheetView view="pageBreakPreview" zoomScaleNormal="100" zoomScaleSheetLayoutView="100" workbookViewId="0">
      <selection activeCell="A2" sqref="A2:N2"/>
    </sheetView>
  </sheetViews>
  <sheetFormatPr baseColWidth="10" defaultColWidth="11.453125" defaultRowHeight="12.5"/>
  <cols>
    <col min="1" max="1" width="9" style="180" customWidth="1"/>
    <col min="2" max="2" width="0.453125" style="180" customWidth="1"/>
    <col min="3" max="8" width="8.453125" style="180" customWidth="1"/>
    <col min="9" max="14" width="8.453125" style="185" customWidth="1"/>
    <col min="15" max="16384" width="11.453125" style="195"/>
  </cols>
  <sheetData>
    <row r="1" spans="1:14" customFormat="1" ht="59.4" customHeight="1">
      <c r="A1" s="767" t="s">
        <v>548</v>
      </c>
      <c r="E1" s="270"/>
      <c r="F1" s="270"/>
      <c r="G1" s="270"/>
      <c r="H1" s="270"/>
      <c r="I1" s="270"/>
      <c r="M1" s="1104"/>
    </row>
    <row r="2" spans="1:14" s="2" customFormat="1" ht="15.5">
      <c r="A2" s="1239" t="s">
        <v>529</v>
      </c>
      <c r="B2" s="1239"/>
      <c r="C2" s="1239"/>
      <c r="D2" s="1239"/>
      <c r="E2" s="1239"/>
      <c r="F2" s="1239"/>
      <c r="G2" s="1239"/>
      <c r="H2" s="1239"/>
      <c r="I2" s="1239"/>
      <c r="J2" s="1239"/>
      <c r="K2" s="1239"/>
      <c r="L2" s="1239"/>
      <c r="M2" s="1239"/>
      <c r="N2" s="1239"/>
    </row>
    <row r="3" spans="1:14" s="2" customFormat="1" ht="4.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506"/>
    </row>
    <row r="4" spans="1:14" s="2" customFormat="1" ht="15.5">
      <c r="A4" s="3"/>
      <c r="B4" s="1"/>
      <c r="C4" s="1"/>
      <c r="D4" s="1"/>
      <c r="E4" s="1"/>
      <c r="F4" s="1"/>
      <c r="G4" s="1"/>
      <c r="H4" s="1"/>
      <c r="I4" s="1"/>
      <c r="J4" s="506"/>
      <c r="K4" s="1"/>
      <c r="L4" s="506"/>
      <c r="M4" s="1"/>
      <c r="N4" s="926" t="s">
        <v>212</v>
      </c>
    </row>
    <row r="5" spans="1:14" ht="15" customHeight="1">
      <c r="A5" s="1267" t="s">
        <v>39</v>
      </c>
      <c r="B5" s="519"/>
      <c r="C5" s="1269" t="s">
        <v>104</v>
      </c>
      <c r="D5" s="1269"/>
      <c r="E5" s="1269"/>
      <c r="F5" s="1270" t="s">
        <v>105</v>
      </c>
      <c r="G5" s="1270"/>
      <c r="H5" s="1270"/>
      <c r="I5" s="1269" t="s">
        <v>106</v>
      </c>
      <c r="J5" s="1269"/>
      <c r="K5" s="1269"/>
      <c r="L5" s="1270" t="s">
        <v>107</v>
      </c>
      <c r="M5" s="1270"/>
      <c r="N5" s="1271"/>
    </row>
    <row r="6" spans="1:14" ht="13.65" customHeight="1">
      <c r="A6" s="1268"/>
      <c r="B6" s="186"/>
      <c r="C6" s="152" t="s">
        <v>40</v>
      </c>
      <c r="D6" s="152" t="s">
        <v>41</v>
      </c>
      <c r="E6" s="152" t="s">
        <v>42</v>
      </c>
      <c r="F6" s="152" t="s">
        <v>40</v>
      </c>
      <c r="G6" s="151" t="s">
        <v>41</v>
      </c>
      <c r="H6" s="151" t="s">
        <v>42</v>
      </c>
      <c r="I6" s="152" t="s">
        <v>40</v>
      </c>
      <c r="J6" s="151" t="s">
        <v>41</v>
      </c>
      <c r="K6" s="153" t="s">
        <v>42</v>
      </c>
      <c r="L6" s="152" t="s">
        <v>40</v>
      </c>
      <c r="M6" s="152" t="s">
        <v>41</v>
      </c>
      <c r="N6" s="153" t="s">
        <v>42</v>
      </c>
    </row>
    <row r="7" spans="1:14" ht="12.15" customHeight="1">
      <c r="A7" s="154" t="s">
        <v>66</v>
      </c>
      <c r="B7" s="187"/>
      <c r="C7" s="155">
        <v>329.65341999999998</v>
      </c>
      <c r="D7" s="155">
        <v>171.04688000000013</v>
      </c>
      <c r="E7" s="155">
        <v>158.60654000000005</v>
      </c>
      <c r="F7" s="155">
        <v>803.99344000000019</v>
      </c>
      <c r="G7" s="155">
        <v>413.49629999999979</v>
      </c>
      <c r="H7" s="156">
        <v>390.49714000000006</v>
      </c>
      <c r="I7" s="155">
        <v>3347.6186500000008</v>
      </c>
      <c r="J7" s="155">
        <v>1818.8948</v>
      </c>
      <c r="K7" s="156">
        <v>1528.7238499999983</v>
      </c>
      <c r="L7" s="155">
        <v>3375.5737100000015</v>
      </c>
      <c r="M7" s="155">
        <v>1834.7272700000003</v>
      </c>
      <c r="N7" s="157">
        <v>1540.8464399999987</v>
      </c>
    </row>
    <row r="8" spans="1:14" ht="12.15" customHeight="1">
      <c r="A8" s="158" t="s">
        <v>67</v>
      </c>
      <c r="B8" s="187"/>
      <c r="C8" s="159">
        <v>334.37096999999983</v>
      </c>
      <c r="D8" s="159">
        <v>172.74600000000004</v>
      </c>
      <c r="E8" s="159">
        <v>161.62496999999996</v>
      </c>
      <c r="F8" s="159">
        <v>812.41960999999935</v>
      </c>
      <c r="G8" s="159">
        <v>416.43969999999985</v>
      </c>
      <c r="H8" s="160">
        <v>395.97991000000013</v>
      </c>
      <c r="I8" s="159">
        <v>3396.4986299999937</v>
      </c>
      <c r="J8" s="159">
        <v>1840.0276699999986</v>
      </c>
      <c r="K8" s="160">
        <v>1556.4709600000019</v>
      </c>
      <c r="L8" s="159">
        <v>3425.7606499999943</v>
      </c>
      <c r="M8" s="159">
        <v>1857.2112599999987</v>
      </c>
      <c r="N8" s="161">
        <v>1568.5493900000031</v>
      </c>
    </row>
    <row r="9" spans="1:14" ht="12.15" customHeight="1">
      <c r="A9" s="170" t="s">
        <v>68</v>
      </c>
      <c r="B9" s="187"/>
      <c r="C9" s="171">
        <v>338.95002999999986</v>
      </c>
      <c r="D9" s="171">
        <v>180.89777000000018</v>
      </c>
      <c r="E9" s="171">
        <v>158.0522599999999</v>
      </c>
      <c r="F9" s="171">
        <v>814.3975199999976</v>
      </c>
      <c r="G9" s="171">
        <v>425.07360999999958</v>
      </c>
      <c r="H9" s="172">
        <v>389.32390999999978</v>
      </c>
      <c r="I9" s="171">
        <v>3405.8730899999878</v>
      </c>
      <c r="J9" s="171">
        <v>1861.0257500000016</v>
      </c>
      <c r="K9" s="172">
        <v>1544.8473400000012</v>
      </c>
      <c r="L9" s="171">
        <v>3436.6374799999912</v>
      </c>
      <c r="M9" s="171">
        <v>1879.6912200000013</v>
      </c>
      <c r="N9" s="173" t="s">
        <v>422</v>
      </c>
    </row>
    <row r="10" spans="1:14" ht="12.15" customHeight="1">
      <c r="A10" s="188" t="s">
        <v>69</v>
      </c>
      <c r="B10" s="167"/>
      <c r="C10" s="168">
        <v>322.56112000000002</v>
      </c>
      <c r="D10" s="168">
        <v>173.41174000000009</v>
      </c>
      <c r="E10" s="168">
        <v>149.14937999999998</v>
      </c>
      <c r="F10" s="168">
        <v>797.42996999999968</v>
      </c>
      <c r="G10" s="168">
        <v>411.24682999999999</v>
      </c>
      <c r="H10" s="169">
        <v>386.18314000000038</v>
      </c>
      <c r="I10" s="168">
        <v>3435.750360000005</v>
      </c>
      <c r="J10" s="168">
        <v>1835.9791</v>
      </c>
      <c r="K10" s="169">
        <v>1599.7712599999986</v>
      </c>
      <c r="L10" s="189">
        <v>3468.9013800000071</v>
      </c>
      <c r="M10" s="189">
        <v>1857.8272200000008</v>
      </c>
      <c r="N10" s="190">
        <v>1611.074159999999</v>
      </c>
    </row>
    <row r="11" spans="1:14" ht="12.15" customHeight="1">
      <c r="A11" s="154" t="s">
        <v>70</v>
      </c>
      <c r="B11" s="187"/>
      <c r="C11" s="155">
        <v>311.59337999999997</v>
      </c>
      <c r="D11" s="155">
        <v>164.49397999999999</v>
      </c>
      <c r="E11" s="155">
        <v>147.09939999999992</v>
      </c>
      <c r="F11" s="155">
        <v>780.45987000000071</v>
      </c>
      <c r="G11" s="155">
        <v>407.09124999999995</v>
      </c>
      <c r="H11" s="156">
        <v>373.36861999999951</v>
      </c>
      <c r="I11" s="155">
        <v>3454.3010300000151</v>
      </c>
      <c r="J11" s="155">
        <v>1846.2879399999993</v>
      </c>
      <c r="K11" s="156">
        <v>1608.0130900000001</v>
      </c>
      <c r="L11" s="155">
        <v>3481.8103800000149</v>
      </c>
      <c r="M11" s="155">
        <v>1864.5416199999991</v>
      </c>
      <c r="N11" s="157">
        <v>1617.2687599999997</v>
      </c>
    </row>
    <row r="12" spans="1:14" ht="12.15" customHeight="1">
      <c r="A12" s="158" t="s">
        <v>71</v>
      </c>
      <c r="B12" s="187"/>
      <c r="C12" s="159">
        <v>303.85278999999997</v>
      </c>
      <c r="D12" s="159">
        <v>158.69390999999993</v>
      </c>
      <c r="E12" s="159">
        <v>145.15888000000004</v>
      </c>
      <c r="F12" s="159">
        <v>766.63413999999909</v>
      </c>
      <c r="G12" s="159">
        <v>396.06168000000031</v>
      </c>
      <c r="H12" s="160">
        <v>370.57246000000026</v>
      </c>
      <c r="I12" s="159">
        <v>3456.1624899999897</v>
      </c>
      <c r="J12" s="159">
        <v>1855.1278299999999</v>
      </c>
      <c r="K12" s="160">
        <v>1601.0346599999998</v>
      </c>
      <c r="L12" s="159">
        <v>3481.368039999988</v>
      </c>
      <c r="M12" s="159">
        <v>1872.0380199999991</v>
      </c>
      <c r="N12" s="161">
        <v>1609.3300200000001</v>
      </c>
    </row>
    <row r="13" spans="1:14" ht="12.15" customHeight="1">
      <c r="A13" s="170" t="s">
        <v>72</v>
      </c>
      <c r="B13" s="187"/>
      <c r="C13" s="171">
        <v>307.0984400000001</v>
      </c>
      <c r="D13" s="171">
        <v>161.19116000000011</v>
      </c>
      <c r="E13" s="171">
        <v>145.90727999999996</v>
      </c>
      <c r="F13" s="171">
        <v>750.9701100000002</v>
      </c>
      <c r="G13" s="171">
        <v>384.9877399999998</v>
      </c>
      <c r="H13" s="172">
        <v>365.98237000000046</v>
      </c>
      <c r="I13" s="171">
        <v>3419.3205499999935</v>
      </c>
      <c r="J13" s="171">
        <v>1819.3423299999993</v>
      </c>
      <c r="K13" s="172">
        <v>1599.9782200000041</v>
      </c>
      <c r="L13" s="171">
        <v>3448.5251399999934</v>
      </c>
      <c r="M13" s="171">
        <v>1838.7326899999987</v>
      </c>
      <c r="N13" s="173">
        <v>1609.7924500000042</v>
      </c>
    </row>
    <row r="14" spans="1:14" ht="12.15" customHeight="1">
      <c r="A14" s="188" t="s">
        <v>73</v>
      </c>
      <c r="B14" s="167"/>
      <c r="C14" s="168">
        <v>289.11275999999992</v>
      </c>
      <c r="D14" s="168">
        <v>158.60322999999997</v>
      </c>
      <c r="E14" s="168">
        <v>130.50953000000007</v>
      </c>
      <c r="F14" s="168">
        <v>740.76733000000013</v>
      </c>
      <c r="G14" s="168">
        <v>386.1230699999997</v>
      </c>
      <c r="H14" s="169">
        <v>354.64425999999929</v>
      </c>
      <c r="I14" s="168">
        <v>3438.7776300000014</v>
      </c>
      <c r="J14" s="168">
        <v>1833.4170699999988</v>
      </c>
      <c r="K14" s="169">
        <v>1605.360559999998</v>
      </c>
      <c r="L14" s="189">
        <v>3465.976709999999</v>
      </c>
      <c r="M14" s="189">
        <v>1852.4469699999991</v>
      </c>
      <c r="N14" s="190">
        <v>1613.5297399999984</v>
      </c>
    </row>
    <row r="15" spans="1:14" ht="12.15" customHeight="1">
      <c r="A15" s="154" t="s">
        <v>108</v>
      </c>
      <c r="B15" s="187"/>
      <c r="C15" s="155">
        <v>281.07036000000005</v>
      </c>
      <c r="D15" s="155">
        <v>147.63322000000008</v>
      </c>
      <c r="E15" s="155">
        <v>133.43713999999997</v>
      </c>
      <c r="F15" s="155">
        <v>726.36295000000064</v>
      </c>
      <c r="G15" s="155">
        <v>367.01060000000007</v>
      </c>
      <c r="H15" s="156">
        <v>359.3523499999996</v>
      </c>
      <c r="I15" s="155">
        <v>3461.6122800000112</v>
      </c>
      <c r="J15" s="155">
        <v>1824.1184499999979</v>
      </c>
      <c r="K15" s="156">
        <v>1637.4938300000019</v>
      </c>
      <c r="L15" s="155">
        <v>3483.6457800000089</v>
      </c>
      <c r="M15" s="155">
        <v>1837.3801499999981</v>
      </c>
      <c r="N15" s="157">
        <v>1646.2656300000019</v>
      </c>
    </row>
    <row r="16" spans="1:14" ht="12.15" customHeight="1">
      <c r="A16" s="158" t="s">
        <v>74</v>
      </c>
      <c r="B16" s="187"/>
      <c r="C16" s="159">
        <v>281.83935000000002</v>
      </c>
      <c r="D16" s="159">
        <v>152.90897999999999</v>
      </c>
      <c r="E16" s="159">
        <v>128.93037000000004</v>
      </c>
      <c r="F16" s="159">
        <v>716.46918999999957</v>
      </c>
      <c r="G16" s="159">
        <v>367.54170000000011</v>
      </c>
      <c r="H16" s="160">
        <v>348.92749000000015</v>
      </c>
      <c r="I16" s="159">
        <v>3478.8880399999875</v>
      </c>
      <c r="J16" s="159">
        <v>1845.7906599999956</v>
      </c>
      <c r="K16" s="160">
        <v>1633.0973800000013</v>
      </c>
      <c r="L16" s="159">
        <v>3502.176149999988</v>
      </c>
      <c r="M16" s="159">
        <v>1861.3886499999962</v>
      </c>
      <c r="N16" s="161">
        <v>1640.787500000001</v>
      </c>
    </row>
    <row r="17" spans="1:14" ht="12.15" customHeight="1">
      <c r="A17" s="170" t="s">
        <v>75</v>
      </c>
      <c r="B17" s="187"/>
      <c r="C17" s="171">
        <v>285.41438000000016</v>
      </c>
      <c r="D17" s="171">
        <v>144.34823000000003</v>
      </c>
      <c r="E17" s="171">
        <v>141.06615000000002</v>
      </c>
      <c r="F17" s="171">
        <v>717.12138000000027</v>
      </c>
      <c r="G17" s="171">
        <v>354.53545000000003</v>
      </c>
      <c r="H17" s="172">
        <v>362.58593000000002</v>
      </c>
      <c r="I17" s="171">
        <v>3456.9358699999912</v>
      </c>
      <c r="J17" s="171">
        <v>1814.1275799999974</v>
      </c>
      <c r="K17" s="172">
        <v>1642.8082900000013</v>
      </c>
      <c r="L17" s="171">
        <v>3481.9380399999918</v>
      </c>
      <c r="M17" s="171">
        <v>1831.898779999997</v>
      </c>
      <c r="N17" s="173">
        <v>1650.0392600000014</v>
      </c>
    </row>
    <row r="18" spans="1:14" ht="12.15" customHeight="1">
      <c r="A18" s="191" t="s">
        <v>76</v>
      </c>
      <c r="B18" s="175"/>
      <c r="C18" s="176">
        <v>268.56409000000002</v>
      </c>
      <c r="D18" s="176">
        <v>139.35466000000005</v>
      </c>
      <c r="E18" s="176">
        <v>129.20942999999991</v>
      </c>
      <c r="F18" s="176">
        <v>692.70637000000102</v>
      </c>
      <c r="G18" s="176">
        <v>349.02627000000007</v>
      </c>
      <c r="H18" s="177">
        <v>343.68009999999998</v>
      </c>
      <c r="I18" s="176">
        <v>3479.3933399999955</v>
      </c>
      <c r="J18" s="176">
        <v>1825.1245400000025</v>
      </c>
      <c r="K18" s="177">
        <v>1654.2688000000023</v>
      </c>
      <c r="L18" s="178">
        <v>3508.5547099999972</v>
      </c>
      <c r="M18" s="178">
        <v>1840.8210700000022</v>
      </c>
      <c r="N18" s="179">
        <v>1667.7336400000024</v>
      </c>
    </row>
    <row r="19" spans="1:14" ht="12.15" customHeight="1">
      <c r="A19" s="154" t="s">
        <v>109</v>
      </c>
      <c r="B19" s="187"/>
      <c r="C19" s="155">
        <v>251.08678999999995</v>
      </c>
      <c r="D19" s="155">
        <v>129.35083999999992</v>
      </c>
      <c r="E19" s="155">
        <v>121.73595</v>
      </c>
      <c r="F19" s="155">
        <v>659.0456800000004</v>
      </c>
      <c r="G19" s="155">
        <v>331.29579999999987</v>
      </c>
      <c r="H19" s="156">
        <v>327.74988000000013</v>
      </c>
      <c r="I19" s="155">
        <v>3430.7743500000006</v>
      </c>
      <c r="J19" s="155">
        <v>1803.2673300000008</v>
      </c>
      <c r="K19" s="156">
        <v>1627.5070200000007</v>
      </c>
      <c r="L19" s="155">
        <v>3454.7735500000008</v>
      </c>
      <c r="M19" s="155">
        <v>1816.6363800000008</v>
      </c>
      <c r="N19" s="157">
        <v>1638.1371700000007</v>
      </c>
    </row>
    <row r="20" spans="1:14" ht="12.15" customHeight="1">
      <c r="A20" s="158" t="s">
        <v>77</v>
      </c>
      <c r="B20" s="187"/>
      <c r="C20" s="159">
        <v>255.13262000000014</v>
      </c>
      <c r="D20" s="159">
        <v>129.82934999999998</v>
      </c>
      <c r="E20" s="159">
        <v>125.30326999999997</v>
      </c>
      <c r="F20" s="159">
        <v>670.80389999999966</v>
      </c>
      <c r="G20" s="159">
        <v>337.7626600000001</v>
      </c>
      <c r="H20" s="160">
        <v>333.04123999999985</v>
      </c>
      <c r="I20" s="159">
        <v>3462.4524199999992</v>
      </c>
      <c r="J20" s="159">
        <v>1815.2974099999997</v>
      </c>
      <c r="K20" s="160">
        <v>1647.1550099999997</v>
      </c>
      <c r="L20" s="159">
        <v>3484.0721799999992</v>
      </c>
      <c r="M20" s="159">
        <v>1828.8528899999997</v>
      </c>
      <c r="N20" s="161">
        <v>1655.2192899999998</v>
      </c>
    </row>
    <row r="21" spans="1:14" ht="12.15" customHeight="1">
      <c r="A21" s="170" t="s">
        <v>78</v>
      </c>
      <c r="B21" s="187"/>
      <c r="C21" s="171">
        <v>254.26933999999983</v>
      </c>
      <c r="D21" s="171">
        <v>131.31364000000002</v>
      </c>
      <c r="E21" s="171">
        <v>122.95570000000001</v>
      </c>
      <c r="F21" s="171">
        <v>640.93931999999995</v>
      </c>
      <c r="G21" s="171">
        <v>323.65072999999995</v>
      </c>
      <c r="H21" s="172">
        <v>317.28858999999994</v>
      </c>
      <c r="I21" s="171">
        <v>3411.8332199999986</v>
      </c>
      <c r="J21" s="171">
        <v>1800.9329599999999</v>
      </c>
      <c r="K21" s="172">
        <v>1610.9002600000001</v>
      </c>
      <c r="L21" s="171">
        <v>3435.1893699999987</v>
      </c>
      <c r="M21" s="171">
        <v>1813.4559699999998</v>
      </c>
      <c r="N21" s="173">
        <v>1621.7334000000001</v>
      </c>
    </row>
    <row r="22" spans="1:14" ht="12.15" customHeight="1">
      <c r="A22" s="191" t="s">
        <v>79</v>
      </c>
      <c r="B22" s="175"/>
      <c r="C22" s="176">
        <v>241.87589999999992</v>
      </c>
      <c r="D22" s="176">
        <v>125.88599999999998</v>
      </c>
      <c r="E22" s="176">
        <v>115.98989999999999</v>
      </c>
      <c r="F22" s="176">
        <v>640.16053999999917</v>
      </c>
      <c r="G22" s="176">
        <v>326.82315000000006</v>
      </c>
      <c r="H22" s="177">
        <v>313.33739000000014</v>
      </c>
      <c r="I22" s="176">
        <v>3421.0659399999986</v>
      </c>
      <c r="J22" s="176">
        <v>1799.76558</v>
      </c>
      <c r="K22" s="177">
        <v>1621.3003600000002</v>
      </c>
      <c r="L22" s="178">
        <v>3446.6763999999985</v>
      </c>
      <c r="M22" s="178">
        <v>1815.6200699999999</v>
      </c>
      <c r="N22" s="179">
        <v>1631.0563300000001</v>
      </c>
    </row>
    <row r="23" spans="1:14" ht="12.15" customHeight="1">
      <c r="A23" s="154" t="s">
        <v>110</v>
      </c>
      <c r="B23" s="187"/>
      <c r="C23" s="155">
        <v>240.66202000000004</v>
      </c>
      <c r="D23" s="155">
        <v>123.61433000000005</v>
      </c>
      <c r="E23" s="155">
        <v>117.04768999999996</v>
      </c>
      <c r="F23" s="155">
        <v>634.66081999999983</v>
      </c>
      <c r="G23" s="155">
        <v>324.52098000000007</v>
      </c>
      <c r="H23" s="156">
        <v>310.13983999999999</v>
      </c>
      <c r="I23" s="155">
        <v>3437.7145700000005</v>
      </c>
      <c r="J23" s="155">
        <v>1785.2685300000003</v>
      </c>
      <c r="K23" s="156">
        <v>1652.44604</v>
      </c>
      <c r="L23" s="155">
        <v>3466.3957100000007</v>
      </c>
      <c r="M23" s="155">
        <v>1800.1468500000003</v>
      </c>
      <c r="N23" s="157">
        <v>1666.2488600000001</v>
      </c>
    </row>
    <row r="24" spans="1:14" ht="12.15" customHeight="1">
      <c r="A24" s="158" t="s">
        <v>80</v>
      </c>
      <c r="B24" s="187"/>
      <c r="C24" s="159">
        <v>235.17802000000003</v>
      </c>
      <c r="D24" s="159">
        <v>117.43588999999997</v>
      </c>
      <c r="E24" s="159">
        <v>117.74213000000003</v>
      </c>
      <c r="F24" s="159">
        <v>620.93380999999965</v>
      </c>
      <c r="G24" s="159">
        <v>313.24696999999992</v>
      </c>
      <c r="H24" s="160">
        <v>307.68684000000007</v>
      </c>
      <c r="I24" s="159">
        <v>3444.4540299999999</v>
      </c>
      <c r="J24" s="159">
        <v>1782.28089</v>
      </c>
      <c r="K24" s="160">
        <v>1662.1731399999996</v>
      </c>
      <c r="L24" s="159">
        <v>3482.20721</v>
      </c>
      <c r="M24" s="159">
        <v>1805.52565</v>
      </c>
      <c r="N24" s="161">
        <v>1676.6815599999995</v>
      </c>
    </row>
    <row r="25" spans="1:14" ht="12.15" customHeight="1">
      <c r="A25" s="170" t="s">
        <v>81</v>
      </c>
      <c r="B25" s="187"/>
      <c r="C25" s="171">
        <v>234.55491999999998</v>
      </c>
      <c r="D25" s="171">
        <v>123.96023</v>
      </c>
      <c r="E25" s="171">
        <v>110.59468999999994</v>
      </c>
      <c r="F25" s="171">
        <v>609.95026000000007</v>
      </c>
      <c r="G25" s="171">
        <v>311.85796999999991</v>
      </c>
      <c r="H25" s="172">
        <v>298.09228999999982</v>
      </c>
      <c r="I25" s="171">
        <v>3409.0481899999986</v>
      </c>
      <c r="J25" s="171">
        <v>1767.1137699999999</v>
      </c>
      <c r="K25" s="172">
        <v>1641.93442</v>
      </c>
      <c r="L25" s="171">
        <v>3451.9078599999984</v>
      </c>
      <c r="M25" s="171">
        <v>1794.22777</v>
      </c>
      <c r="N25" s="173">
        <v>1657.6800900000001</v>
      </c>
    </row>
    <row r="26" spans="1:14" ht="12.15" customHeight="1">
      <c r="A26" s="191" t="s">
        <v>82</v>
      </c>
      <c r="B26" s="175"/>
      <c r="C26" s="176">
        <v>219.84999999999994</v>
      </c>
      <c r="D26" s="176">
        <v>115.62200999999997</v>
      </c>
      <c r="E26" s="176">
        <v>104.22799000000003</v>
      </c>
      <c r="F26" s="176">
        <v>590.67479999999978</v>
      </c>
      <c r="G26" s="176">
        <v>302.50288</v>
      </c>
      <c r="H26" s="177">
        <v>288.17191999999989</v>
      </c>
      <c r="I26" s="176">
        <v>3402.107379999999</v>
      </c>
      <c r="J26" s="176">
        <v>1757.7010200000002</v>
      </c>
      <c r="K26" s="177">
        <v>1644.4063599999999</v>
      </c>
      <c r="L26" s="176">
        <v>3439.9434299999989</v>
      </c>
      <c r="M26" s="176">
        <v>1782.8844900000001</v>
      </c>
      <c r="N26" s="192">
        <v>1657.0589399999999</v>
      </c>
    </row>
    <row r="27" spans="1:14" ht="12.15" customHeight="1">
      <c r="A27" s="154" t="s">
        <v>83</v>
      </c>
      <c r="B27" s="187"/>
      <c r="C27" s="155">
        <v>234.18046999999996</v>
      </c>
      <c r="D27" s="155">
        <v>118.26146000000003</v>
      </c>
      <c r="E27" s="155">
        <v>115.91900999999999</v>
      </c>
      <c r="F27" s="155">
        <v>605.80244999999979</v>
      </c>
      <c r="G27" s="155">
        <v>299.19416999999999</v>
      </c>
      <c r="H27" s="156">
        <v>306.60828000000004</v>
      </c>
      <c r="I27" s="155">
        <v>3419.9383899999993</v>
      </c>
      <c r="J27" s="155">
        <v>1751.3687199999999</v>
      </c>
      <c r="K27" s="156">
        <v>1668.5696700000003</v>
      </c>
      <c r="L27" s="155">
        <v>3450.4421999999995</v>
      </c>
      <c r="M27" s="155">
        <v>1775.13428</v>
      </c>
      <c r="N27" s="157">
        <v>1675.3079200000004</v>
      </c>
    </row>
    <row r="28" spans="1:14" ht="12.15" customHeight="1">
      <c r="A28" s="158" t="s">
        <v>84</v>
      </c>
      <c r="B28" s="187"/>
      <c r="C28" s="159">
        <v>222.39945000000009</v>
      </c>
      <c r="D28" s="159">
        <v>114.53072999999993</v>
      </c>
      <c r="E28" s="159">
        <v>107.86872000000002</v>
      </c>
      <c r="F28" s="159">
        <v>569.97273000000018</v>
      </c>
      <c r="G28" s="159">
        <v>287.93788999999987</v>
      </c>
      <c r="H28" s="160">
        <v>282.03484000000014</v>
      </c>
      <c r="I28" s="159">
        <v>3361.3183899999967</v>
      </c>
      <c r="J28" s="159">
        <v>1741.0393800000002</v>
      </c>
      <c r="K28" s="160">
        <v>1620.2790100000007</v>
      </c>
      <c r="L28" s="159">
        <v>3389.9509899999966</v>
      </c>
      <c r="M28" s="159">
        <v>1758.9080600000002</v>
      </c>
      <c r="N28" s="161">
        <v>1631.0429300000008</v>
      </c>
    </row>
    <row r="29" spans="1:14" ht="12.15" customHeight="1">
      <c r="A29" s="170" t="s">
        <v>85</v>
      </c>
      <c r="B29" s="187"/>
      <c r="C29" s="171">
        <v>216.60379999999984</v>
      </c>
      <c r="D29" s="171">
        <v>113.10673999999999</v>
      </c>
      <c r="E29" s="171">
        <v>103.49706000000002</v>
      </c>
      <c r="F29" s="171">
        <v>568.76761999999997</v>
      </c>
      <c r="G29" s="171">
        <v>288.23262999999986</v>
      </c>
      <c r="H29" s="172">
        <v>280.53498999999994</v>
      </c>
      <c r="I29" s="171">
        <v>3335.2439200000008</v>
      </c>
      <c r="J29" s="171">
        <v>1734.6753799999999</v>
      </c>
      <c r="K29" s="172">
        <v>1600.5685400000002</v>
      </c>
      <c r="L29" s="171">
        <v>3358.032760000001</v>
      </c>
      <c r="M29" s="171">
        <v>1750.0327499999999</v>
      </c>
      <c r="N29" s="173">
        <v>1608.0000100000002</v>
      </c>
    </row>
    <row r="30" spans="1:14" ht="12.15" customHeight="1">
      <c r="A30" s="174" t="s">
        <v>86</v>
      </c>
      <c r="B30" s="175"/>
      <c r="C30" s="176">
        <v>224.3944800000001</v>
      </c>
      <c r="D30" s="176">
        <v>112.72635000000005</v>
      </c>
      <c r="E30" s="176">
        <v>111.66812999999999</v>
      </c>
      <c r="F30" s="176">
        <v>558.27234999999996</v>
      </c>
      <c r="G30" s="176">
        <v>276.64839000000006</v>
      </c>
      <c r="H30" s="177">
        <v>281.62396000000001</v>
      </c>
      <c r="I30" s="176">
        <v>3331.4083699999996</v>
      </c>
      <c r="J30" s="176">
        <v>1712.3924799999998</v>
      </c>
      <c r="K30" s="177">
        <v>1619.0158900000001</v>
      </c>
      <c r="L30" s="176">
        <v>3351.9572799999996</v>
      </c>
      <c r="M30" s="176">
        <v>1722.1989399999998</v>
      </c>
      <c r="N30" s="192">
        <v>1629.7583400000001</v>
      </c>
    </row>
    <row r="31" spans="1:14" ht="12.15" customHeight="1">
      <c r="A31" s="154" t="s">
        <v>87</v>
      </c>
      <c r="B31" s="187"/>
      <c r="C31" s="155">
        <v>216.8499799999999</v>
      </c>
      <c r="D31" s="155">
        <v>110.29194999999999</v>
      </c>
      <c r="E31" s="155">
        <v>106.55803000000002</v>
      </c>
      <c r="F31" s="155">
        <v>546.94596000000001</v>
      </c>
      <c r="G31" s="155">
        <v>272.01819</v>
      </c>
      <c r="H31" s="156">
        <v>274.92776999999995</v>
      </c>
      <c r="I31" s="155">
        <v>3294.0999399999978</v>
      </c>
      <c r="J31" s="155">
        <v>1696.37158</v>
      </c>
      <c r="K31" s="156">
        <v>1597.7283599999994</v>
      </c>
      <c r="L31" s="155">
        <v>3313.0198700000069</v>
      </c>
      <c r="M31" s="155">
        <v>1705.2470100000023</v>
      </c>
      <c r="N31" s="157">
        <v>1607.7728600000009</v>
      </c>
    </row>
    <row r="32" spans="1:14" ht="12.15" customHeight="1">
      <c r="A32" s="158" t="s">
        <v>88</v>
      </c>
      <c r="B32" s="187"/>
      <c r="C32" s="159">
        <v>210.64089000000004</v>
      </c>
      <c r="D32" s="159">
        <v>109.18793999999994</v>
      </c>
      <c r="E32" s="159">
        <v>101.45295000000002</v>
      </c>
      <c r="F32" s="159">
        <v>540.77633999999989</v>
      </c>
      <c r="G32" s="159">
        <v>278.8707599999999</v>
      </c>
      <c r="H32" s="160">
        <v>261.9055800000001</v>
      </c>
      <c r="I32" s="159">
        <v>3300.0117000000005</v>
      </c>
      <c r="J32" s="159">
        <v>1715.2798999999998</v>
      </c>
      <c r="K32" s="160">
        <v>1584.7317999999996</v>
      </c>
      <c r="L32" s="159">
        <v>3320.2731299999891</v>
      </c>
      <c r="M32" s="159">
        <v>1726.4178299999996</v>
      </c>
      <c r="N32" s="161">
        <v>1593.8552999999995</v>
      </c>
    </row>
    <row r="33" spans="1:14" ht="12.15" customHeight="1">
      <c r="A33" s="170" t="s">
        <v>89</v>
      </c>
      <c r="B33" s="187"/>
      <c r="C33" s="171">
        <v>211.01809000000003</v>
      </c>
      <c r="D33" s="171">
        <v>100.22448999999999</v>
      </c>
      <c r="E33" s="171">
        <v>110.7936</v>
      </c>
      <c r="F33" s="171">
        <v>543.78632999999991</v>
      </c>
      <c r="G33" s="171">
        <v>269.78211000000005</v>
      </c>
      <c r="H33" s="172">
        <v>274.00422000000003</v>
      </c>
      <c r="I33" s="171">
        <v>3299.2165399999985</v>
      </c>
      <c r="J33" s="171">
        <v>1722.0108300000006</v>
      </c>
      <c r="K33" s="172">
        <v>1577.2057100000002</v>
      </c>
      <c r="L33" s="171">
        <v>3329.7989400000142</v>
      </c>
      <c r="M33" s="171">
        <v>1739.8556199999998</v>
      </c>
      <c r="N33" s="173">
        <v>1589.9433200000008</v>
      </c>
    </row>
    <row r="34" spans="1:14" ht="12.15" customHeight="1">
      <c r="A34" s="174" t="s">
        <v>90</v>
      </c>
      <c r="B34" s="175"/>
      <c r="C34" s="176">
        <v>221.06335999999996</v>
      </c>
      <c r="D34" s="176">
        <v>105.39403000000001</v>
      </c>
      <c r="E34" s="176">
        <v>115.66933</v>
      </c>
      <c r="F34" s="176">
        <v>559.51679999999999</v>
      </c>
      <c r="G34" s="176">
        <v>272.58045000000004</v>
      </c>
      <c r="H34" s="177">
        <v>286.93634999999995</v>
      </c>
      <c r="I34" s="176">
        <v>3373.0473500000016</v>
      </c>
      <c r="J34" s="176">
        <v>1730.9414099999997</v>
      </c>
      <c r="K34" s="177">
        <v>1642.1059399999999</v>
      </c>
      <c r="L34" s="176">
        <v>3401.3538900000094</v>
      </c>
      <c r="M34" s="176">
        <v>1748.7507299999979</v>
      </c>
      <c r="N34" s="192">
        <v>1652.6031599999978</v>
      </c>
    </row>
    <row r="35" spans="1:14" ht="12.15" customHeight="1">
      <c r="A35" s="154" t="s">
        <v>91</v>
      </c>
      <c r="B35" s="187"/>
      <c r="C35" s="155">
        <v>216.71741</v>
      </c>
      <c r="D35" s="155">
        <v>111.77327000000002</v>
      </c>
      <c r="E35" s="155">
        <v>104.94413999999999</v>
      </c>
      <c r="F35" s="155">
        <v>537.38369999999986</v>
      </c>
      <c r="G35" s="155">
        <v>272.63328000000001</v>
      </c>
      <c r="H35" s="156">
        <v>264.75041999999996</v>
      </c>
      <c r="I35" s="155">
        <v>3357.3258300000016</v>
      </c>
      <c r="J35" s="155">
        <v>1733.7142499999998</v>
      </c>
      <c r="K35" s="156">
        <v>1623.61158</v>
      </c>
      <c r="L35" s="155">
        <v>3389.3814999999827</v>
      </c>
      <c r="M35" s="155">
        <v>1751.7092800000071</v>
      </c>
      <c r="N35" s="157">
        <v>1637.6722200000036</v>
      </c>
    </row>
    <row r="36" spans="1:14" ht="12.15" customHeight="1">
      <c r="A36" s="158" t="s">
        <v>92</v>
      </c>
      <c r="B36" s="187"/>
      <c r="C36" s="159">
        <v>224.49883999999997</v>
      </c>
      <c r="D36" s="159">
        <v>116.90282999999998</v>
      </c>
      <c r="E36" s="159">
        <v>107.59601000000002</v>
      </c>
      <c r="F36" s="159">
        <v>547.40390999999977</v>
      </c>
      <c r="G36" s="159">
        <v>277.86164000000002</v>
      </c>
      <c r="H36" s="160">
        <v>269.54226999999997</v>
      </c>
      <c r="I36" s="159">
        <v>3382.1986799999995</v>
      </c>
      <c r="J36" s="159">
        <v>1751.1260599999996</v>
      </c>
      <c r="K36" s="160">
        <v>1631.0726199999997</v>
      </c>
      <c r="L36" s="159">
        <v>3410.7523299999871</v>
      </c>
      <c r="M36" s="159">
        <v>1767.8785500000006</v>
      </c>
      <c r="N36" s="161">
        <v>1642.8737799999999</v>
      </c>
    </row>
    <row r="37" spans="1:14" ht="12.15" customHeight="1">
      <c r="A37" s="170" t="s">
        <v>93</v>
      </c>
      <c r="B37" s="187"/>
      <c r="C37" s="171">
        <v>226.22511000000003</v>
      </c>
      <c r="D37" s="171">
        <v>115.31426000000003</v>
      </c>
      <c r="E37" s="171">
        <v>110.91084999999995</v>
      </c>
      <c r="F37" s="171">
        <v>546.03973999999994</v>
      </c>
      <c r="G37" s="171">
        <v>279.0928600000002</v>
      </c>
      <c r="H37" s="172">
        <v>266.94687999999996</v>
      </c>
      <c r="I37" s="171">
        <v>3324.2913700000017</v>
      </c>
      <c r="J37" s="171">
        <v>1734.8305800000007</v>
      </c>
      <c r="K37" s="172">
        <v>1589.4607900000001</v>
      </c>
      <c r="L37" s="171">
        <v>3351.6482000000187</v>
      </c>
      <c r="M37" s="171">
        <v>1748.8855299999987</v>
      </c>
      <c r="N37" s="173">
        <v>1602.7626699999994</v>
      </c>
    </row>
    <row r="38" spans="1:14" ht="12.15" customHeight="1">
      <c r="A38" s="174" t="s">
        <v>94</v>
      </c>
      <c r="B38" s="175"/>
      <c r="C38" s="176">
        <v>211.87131999999991</v>
      </c>
      <c r="D38" s="176">
        <v>114.80670999999997</v>
      </c>
      <c r="E38" s="176">
        <v>97.064610000000016</v>
      </c>
      <c r="F38" s="176">
        <v>529.72998999999959</v>
      </c>
      <c r="G38" s="176">
        <v>272.77638999999988</v>
      </c>
      <c r="H38" s="177">
        <v>256.95359999999999</v>
      </c>
      <c r="I38" s="176">
        <v>3374.6859999999988</v>
      </c>
      <c r="J38" s="176">
        <v>1732.7492600000005</v>
      </c>
      <c r="K38" s="177">
        <v>1641.9367399999999</v>
      </c>
      <c r="L38" s="176">
        <v>3408.5028400000042</v>
      </c>
      <c r="M38" s="176">
        <v>1750.0454699999982</v>
      </c>
      <c r="N38" s="192">
        <v>1658.4573699999976</v>
      </c>
    </row>
    <row r="39" spans="1:14" ht="12.15" customHeight="1">
      <c r="A39" s="154" t="s">
        <v>95</v>
      </c>
      <c r="B39" s="187"/>
      <c r="C39" s="155">
        <v>209.32565000000005</v>
      </c>
      <c r="D39" s="155">
        <v>109.33059999999995</v>
      </c>
      <c r="E39" s="155">
        <v>99.995050000000006</v>
      </c>
      <c r="F39" s="155">
        <v>519.18404999999962</v>
      </c>
      <c r="G39" s="155">
        <v>263.28726999999998</v>
      </c>
      <c r="H39" s="156">
        <v>255.89678000000009</v>
      </c>
      <c r="I39" s="155">
        <v>3363.5618299999992</v>
      </c>
      <c r="J39" s="155">
        <v>1725.2749999999996</v>
      </c>
      <c r="K39" s="156">
        <v>1638.2868299999993</v>
      </c>
      <c r="L39" s="155">
        <v>3386.3656499999988</v>
      </c>
      <c r="M39" s="155">
        <v>1737.1028000000015</v>
      </c>
      <c r="N39" s="157">
        <v>1649.2628500000044</v>
      </c>
    </row>
    <row r="40" spans="1:14" ht="12.15" customHeight="1">
      <c r="A40" s="158" t="s">
        <v>96</v>
      </c>
      <c r="B40" s="187"/>
      <c r="C40" s="159">
        <v>213.00136000000003</v>
      </c>
      <c r="D40" s="159">
        <v>105.65022000000002</v>
      </c>
      <c r="E40" s="159">
        <v>107.35114</v>
      </c>
      <c r="F40" s="159">
        <v>516.20485000000031</v>
      </c>
      <c r="G40" s="159">
        <v>254.31777000000011</v>
      </c>
      <c r="H40" s="160">
        <v>261.88707999999997</v>
      </c>
      <c r="I40" s="159">
        <v>3354.5185799999972</v>
      </c>
      <c r="J40" s="159">
        <v>1718.7084100000006</v>
      </c>
      <c r="K40" s="160">
        <v>1635.8101700000004</v>
      </c>
      <c r="L40" s="159">
        <v>3380.1905299999871</v>
      </c>
      <c r="M40" s="159">
        <v>1732.656750000006</v>
      </c>
      <c r="N40" s="161">
        <v>1647.5337800000054</v>
      </c>
    </row>
    <row r="41" spans="1:14" ht="12.15" customHeight="1">
      <c r="A41" s="170" t="s">
        <v>97</v>
      </c>
      <c r="B41" s="187"/>
      <c r="C41" s="171">
        <v>195.54285000000002</v>
      </c>
      <c r="D41" s="171">
        <v>95.848829999999978</v>
      </c>
      <c r="E41" s="171">
        <v>99.694019999999995</v>
      </c>
      <c r="F41" s="171">
        <v>498.77321000000006</v>
      </c>
      <c r="G41" s="171">
        <v>246.4781200000001</v>
      </c>
      <c r="H41" s="172">
        <v>252.2950899999999</v>
      </c>
      <c r="I41" s="171">
        <v>3314.8744499999984</v>
      </c>
      <c r="J41" s="171">
        <v>1709.9088100000004</v>
      </c>
      <c r="K41" s="172">
        <v>1604.9656400000003</v>
      </c>
      <c r="L41" s="171">
        <v>3340.3988000000045</v>
      </c>
      <c r="M41" s="171">
        <v>1721.9904100000062</v>
      </c>
      <c r="N41" s="173">
        <v>1618.4083900000055</v>
      </c>
    </row>
    <row r="42" spans="1:14" ht="12.15" customHeight="1">
      <c r="A42" s="174" t="s">
        <v>98</v>
      </c>
      <c r="B42" s="175"/>
      <c r="C42" s="176">
        <v>186.78126999999995</v>
      </c>
      <c r="D42" s="176">
        <v>97.669380000000032</v>
      </c>
      <c r="E42" s="176">
        <v>89.111889999999974</v>
      </c>
      <c r="F42" s="176">
        <v>492.96083999999973</v>
      </c>
      <c r="G42" s="176">
        <v>249.29959000000002</v>
      </c>
      <c r="H42" s="177">
        <v>243.66125000000011</v>
      </c>
      <c r="I42" s="176">
        <v>3325.066859999999</v>
      </c>
      <c r="J42" s="176">
        <v>1707.3938899999991</v>
      </c>
      <c r="K42" s="177">
        <v>1617.6729699999996</v>
      </c>
      <c r="L42" s="176">
        <v>3349.9444399999916</v>
      </c>
      <c r="M42" s="176">
        <v>1720.823609999999</v>
      </c>
      <c r="N42" s="192">
        <v>1629.1208299999985</v>
      </c>
    </row>
    <row r="43" spans="1:14" ht="12.15" customHeight="1">
      <c r="A43" s="154" t="s">
        <v>99</v>
      </c>
      <c r="B43" s="187"/>
      <c r="C43" s="155">
        <v>186.41875000000005</v>
      </c>
      <c r="D43" s="155">
        <v>96.640119999999982</v>
      </c>
      <c r="E43" s="155">
        <v>89.778629999999978</v>
      </c>
      <c r="F43" s="155">
        <v>481.69644999999969</v>
      </c>
      <c r="G43" s="155">
        <v>242.61290000000008</v>
      </c>
      <c r="H43" s="156">
        <v>239.08355000000006</v>
      </c>
      <c r="I43" s="155">
        <v>3305.0363500000003</v>
      </c>
      <c r="J43" s="155">
        <v>1698.9266600000005</v>
      </c>
      <c r="K43" s="156">
        <v>1606.1096900000002</v>
      </c>
      <c r="L43" s="155">
        <v>3330.751500000019</v>
      </c>
      <c r="M43" s="155">
        <v>1714.8191699999995</v>
      </c>
      <c r="N43" s="157">
        <v>1615.932329999998</v>
      </c>
    </row>
    <row r="44" spans="1:14" ht="12.15" customHeight="1">
      <c r="A44" s="158" t="s">
        <v>100</v>
      </c>
      <c r="B44" s="187"/>
      <c r="C44" s="159">
        <v>196.4387200000001</v>
      </c>
      <c r="D44" s="159">
        <v>101.00348000000004</v>
      </c>
      <c r="E44" s="159">
        <v>95.435240000000007</v>
      </c>
      <c r="F44" s="159">
        <v>496.91359</v>
      </c>
      <c r="G44" s="159">
        <v>249.39855000000017</v>
      </c>
      <c r="H44" s="160">
        <v>247.51504000000011</v>
      </c>
      <c r="I44" s="159">
        <v>3313.951170000003</v>
      </c>
      <c r="J44" s="159">
        <v>1705.3274800000002</v>
      </c>
      <c r="K44" s="160">
        <v>1608.6236900000004</v>
      </c>
      <c r="L44" s="159">
        <v>3337.3706599999928</v>
      </c>
      <c r="M44" s="159">
        <v>1717.789379999999</v>
      </c>
      <c r="N44" s="161">
        <v>1619.5812800000001</v>
      </c>
    </row>
    <row r="45" spans="1:14" ht="12.15" customHeight="1">
      <c r="A45" s="170" t="s">
        <v>101</v>
      </c>
      <c r="B45" s="187"/>
      <c r="C45" s="171">
        <v>203.92088000000021</v>
      </c>
      <c r="D45" s="171">
        <v>110.89968000000002</v>
      </c>
      <c r="E45" s="171">
        <v>93.021199999999993</v>
      </c>
      <c r="F45" s="171">
        <v>508.93421999999998</v>
      </c>
      <c r="G45" s="171">
        <v>259.7016000000001</v>
      </c>
      <c r="H45" s="172">
        <v>249.23261999999991</v>
      </c>
      <c r="I45" s="171">
        <v>3327.1111899999996</v>
      </c>
      <c r="J45" s="171">
        <v>1715.8845699999999</v>
      </c>
      <c r="K45" s="172">
        <v>1611.2266199999997</v>
      </c>
      <c r="L45" s="171">
        <v>3357.1437200000005</v>
      </c>
      <c r="M45" s="171">
        <v>1734.0891000000006</v>
      </c>
      <c r="N45" s="1002">
        <f>I45-C45</f>
        <v>3123.1903099999995</v>
      </c>
    </row>
    <row r="46" spans="1:14" ht="12.15" customHeight="1" thickBot="1">
      <c r="A46" s="182" t="s">
        <v>102</v>
      </c>
      <c r="B46" s="193"/>
      <c r="C46" s="183">
        <v>206.57858999999996</v>
      </c>
      <c r="D46" s="183">
        <v>106.98331999999999</v>
      </c>
      <c r="E46" s="183">
        <v>99.595270000000028</v>
      </c>
      <c r="F46" s="183">
        <v>519.57849999999996</v>
      </c>
      <c r="G46" s="183">
        <v>258.40384999999998</v>
      </c>
      <c r="H46" s="184">
        <v>261.17464999999987</v>
      </c>
      <c r="I46" s="183">
        <v>3361.2376099999992</v>
      </c>
      <c r="J46" s="183">
        <v>1716.8804500000003</v>
      </c>
      <c r="K46" s="184">
        <v>1644.35716</v>
      </c>
      <c r="L46" s="183">
        <v>3393.5343899999957</v>
      </c>
      <c r="M46" s="183">
        <v>1732.40182</v>
      </c>
      <c r="N46" s="194">
        <v>1661.1325700000034</v>
      </c>
    </row>
    <row r="47" spans="1:14" ht="12.15" customHeight="1" thickTop="1">
      <c r="A47" s="154" t="s">
        <v>402</v>
      </c>
      <c r="B47" s="187"/>
      <c r="C47" s="155">
        <v>206.58831999999995</v>
      </c>
      <c r="D47" s="155">
        <v>111.41348000000002</v>
      </c>
      <c r="E47" s="155">
        <v>95.174839999999961</v>
      </c>
      <c r="F47" s="155">
        <v>527.93965000000014</v>
      </c>
      <c r="G47" s="155">
        <v>268.39585</v>
      </c>
      <c r="H47" s="156">
        <v>259.54379999999992</v>
      </c>
      <c r="I47" s="155">
        <v>3372.1096100000018</v>
      </c>
      <c r="J47" s="155">
        <v>1732.4018299999993</v>
      </c>
      <c r="K47" s="156">
        <v>1639.7077799999997</v>
      </c>
      <c r="L47" s="155">
        <v>3405.1171999999879</v>
      </c>
      <c r="M47" s="155">
        <v>1750.8605799999953</v>
      </c>
      <c r="N47" s="157">
        <v>1654.2566199999922</v>
      </c>
    </row>
    <row r="48" spans="1:14" ht="13.65" customHeight="1">
      <c r="A48" s="158" t="s">
        <v>403</v>
      </c>
      <c r="B48" s="187"/>
      <c r="C48" s="159">
        <v>211.4476099999998</v>
      </c>
      <c r="D48" s="159">
        <v>109.64805999999999</v>
      </c>
      <c r="E48" s="159">
        <v>101.79955000000004</v>
      </c>
      <c r="F48" s="159">
        <v>530.66547999999977</v>
      </c>
      <c r="G48" s="159">
        <v>269.73809999999992</v>
      </c>
      <c r="H48" s="160">
        <v>260.92738000000008</v>
      </c>
      <c r="I48" s="159">
        <v>3366.4420200000009</v>
      </c>
      <c r="J48" s="159">
        <v>1733.6784099999995</v>
      </c>
      <c r="K48" s="160">
        <v>1632.7636099999997</v>
      </c>
      <c r="L48" s="159">
        <v>3397.7078799999799</v>
      </c>
      <c r="M48" s="159">
        <v>1751.1065499999995</v>
      </c>
      <c r="N48" s="161">
        <v>1646.6013299999984</v>
      </c>
    </row>
    <row r="49" spans="1:15" ht="12.15" customHeight="1">
      <c r="A49" s="170" t="s">
        <v>404</v>
      </c>
      <c r="B49" s="187"/>
      <c r="C49" s="171">
        <v>214.50308999999999</v>
      </c>
      <c r="D49" s="171">
        <v>108.05855000000001</v>
      </c>
      <c r="E49" s="171">
        <v>106.44453999999998</v>
      </c>
      <c r="F49" s="171">
        <v>531.59339999999997</v>
      </c>
      <c r="G49" s="171">
        <v>265.48006000000004</v>
      </c>
      <c r="H49" s="172">
        <v>266.11333999999988</v>
      </c>
      <c r="I49" s="171">
        <v>3360.6660399999969</v>
      </c>
      <c r="J49" s="171">
        <v>1738.5251000000001</v>
      </c>
      <c r="K49" s="172">
        <v>1622.1409400000002</v>
      </c>
      <c r="L49" s="171">
        <v>3394.121189999998</v>
      </c>
      <c r="M49" s="171">
        <v>1755.2659499999988</v>
      </c>
      <c r="N49" s="173">
        <v>1638.8552399999971</v>
      </c>
    </row>
    <row r="50" spans="1:15" ht="13" thickBot="1">
      <c r="A50" s="182" t="s">
        <v>405</v>
      </c>
      <c r="B50" s="193"/>
      <c r="C50" s="183">
        <v>215.50256999999996</v>
      </c>
      <c r="D50" s="183">
        <v>108.89386999999995</v>
      </c>
      <c r="E50" s="183">
        <v>106.60870000000001</v>
      </c>
      <c r="F50" s="183">
        <v>541.68227999999999</v>
      </c>
      <c r="G50" s="183">
        <v>272.58208999999994</v>
      </c>
      <c r="H50" s="184">
        <v>269.10019</v>
      </c>
      <c r="I50" s="183">
        <v>3397.9361999999996</v>
      </c>
      <c r="J50" s="183">
        <v>1746.06411</v>
      </c>
      <c r="K50" s="184">
        <v>1651.8720899999998</v>
      </c>
      <c r="L50" s="183">
        <v>3431.7678699999992</v>
      </c>
      <c r="M50" s="183">
        <v>1762.9178200000024</v>
      </c>
      <c r="N50" s="194">
        <v>1668.8500500000048</v>
      </c>
    </row>
    <row r="51" spans="1:15" ht="13" thickTop="1">
      <c r="A51" s="154" t="s">
        <v>419</v>
      </c>
      <c r="B51" s="187"/>
      <c r="C51" s="155">
        <v>200.96069999999997</v>
      </c>
      <c r="D51" s="155">
        <v>99.677820000000025</v>
      </c>
      <c r="E51" s="155">
        <v>101.28287999999996</v>
      </c>
      <c r="F51" s="155">
        <v>534.43893999999955</v>
      </c>
      <c r="G51" s="155">
        <v>264.05253999999991</v>
      </c>
      <c r="H51" s="156">
        <v>270.38639999999992</v>
      </c>
      <c r="I51" s="155">
        <v>3400.2967599999997</v>
      </c>
      <c r="J51" s="155">
        <v>1738.3970299999994</v>
      </c>
      <c r="K51" s="156">
        <v>1661.8997299999994</v>
      </c>
      <c r="L51" s="155">
        <v>3433.9025399999905</v>
      </c>
      <c r="M51" s="155">
        <v>1754.5006799999976</v>
      </c>
      <c r="N51" s="157">
        <v>1679.401859999997</v>
      </c>
    </row>
    <row r="52" spans="1:15">
      <c r="A52" s="158" t="s">
        <v>420</v>
      </c>
      <c r="B52" s="187"/>
      <c r="C52" s="159">
        <v>206.79126000000002</v>
      </c>
      <c r="D52" s="159">
        <v>105.56365999999998</v>
      </c>
      <c r="E52" s="159">
        <v>101.22760000000002</v>
      </c>
      <c r="F52" s="159">
        <v>533.45085000000017</v>
      </c>
      <c r="G52" s="159">
        <v>264.31839000000014</v>
      </c>
      <c r="H52" s="160">
        <v>269.13246000000015</v>
      </c>
      <c r="I52" s="159">
        <v>3424.0418999999983</v>
      </c>
      <c r="J52" s="159">
        <v>1747.2286799999993</v>
      </c>
      <c r="K52" s="160">
        <v>1676.81322</v>
      </c>
      <c r="L52" s="159">
        <v>3457.6445499999845</v>
      </c>
      <c r="M52" s="159">
        <v>1765.595460000003</v>
      </c>
      <c r="N52" s="161">
        <v>1692.0490900000018</v>
      </c>
      <c r="O52" s="1046"/>
    </row>
    <row r="53" spans="1:15">
      <c r="A53" s="170" t="s">
        <v>421</v>
      </c>
      <c r="B53" s="187"/>
      <c r="C53" s="171">
        <v>214.72682000000009</v>
      </c>
      <c r="D53" s="171">
        <v>109.80071999999998</v>
      </c>
      <c r="E53" s="171">
        <v>104.92610000000001</v>
      </c>
      <c r="F53" s="171">
        <v>546.0205099999996</v>
      </c>
      <c r="G53" s="171">
        <v>275.02673999999996</v>
      </c>
      <c r="H53" s="172">
        <v>270.9937700000001</v>
      </c>
      <c r="I53" s="171">
        <v>3413.21639</v>
      </c>
      <c r="J53" s="171">
        <v>1754.1200500000004</v>
      </c>
      <c r="K53" s="172">
        <v>1659.0963399999994</v>
      </c>
      <c r="L53" s="171">
        <v>3450.2058899999779</v>
      </c>
      <c r="M53" s="171">
        <v>1774.5026600000003</v>
      </c>
      <c r="N53" s="173">
        <v>1675.7032299999987</v>
      </c>
      <c r="O53" s="818"/>
    </row>
    <row r="54" spans="1:15" ht="13" thickBot="1">
      <c r="A54" s="182" t="s">
        <v>418</v>
      </c>
      <c r="B54" s="193"/>
      <c r="C54" s="183">
        <v>212.77391000000006</v>
      </c>
      <c r="D54" s="183">
        <v>111.60832999999994</v>
      </c>
      <c r="E54" s="183">
        <v>101.16557999999996</v>
      </c>
      <c r="F54" s="183">
        <v>557.28302000000031</v>
      </c>
      <c r="G54" s="183">
        <v>282.26313000000005</v>
      </c>
      <c r="H54" s="184">
        <v>275.01988999999998</v>
      </c>
      <c r="I54" s="183">
        <v>3484.6115300000001</v>
      </c>
      <c r="J54" s="183">
        <v>1769.3379100000002</v>
      </c>
      <c r="K54" s="184">
        <v>1715.2736199999997</v>
      </c>
      <c r="L54" s="183">
        <v>3526.8612600000083</v>
      </c>
      <c r="M54" s="183">
        <v>1792.9819600000046</v>
      </c>
      <c r="N54" s="194">
        <v>1733.8793000000021</v>
      </c>
    </row>
    <row r="55" spans="1:15" ht="9.75" customHeight="1" thickTop="1">
      <c r="A55" s="819" t="s">
        <v>450</v>
      </c>
      <c r="B55" s="820"/>
      <c r="C55" s="829">
        <v>206.27388000000002</v>
      </c>
      <c r="D55" s="827">
        <v>107.69466000000003</v>
      </c>
      <c r="E55" s="827">
        <v>98.579219999999964</v>
      </c>
      <c r="F55" s="827">
        <v>544.14784000000009</v>
      </c>
      <c r="G55" s="827">
        <v>274.56254999999999</v>
      </c>
      <c r="H55" s="828">
        <v>269.58528999999993</v>
      </c>
      <c r="I55" s="827">
        <v>3473.505900000001</v>
      </c>
      <c r="J55" s="827">
        <v>1755.2737799999998</v>
      </c>
      <c r="K55" s="828">
        <v>1718.2321200000001</v>
      </c>
      <c r="L55" s="827">
        <v>3519.9677799999895</v>
      </c>
      <c r="M55" s="827">
        <v>1781.4287000000002</v>
      </c>
      <c r="N55" s="830">
        <v>1738.5390800000002</v>
      </c>
    </row>
    <row r="56" spans="1:15" ht="17.399999999999999" customHeight="1">
      <c r="A56" s="1136" t="s">
        <v>451</v>
      </c>
      <c r="B56" s="832"/>
      <c r="C56" s="833">
        <v>176.19938000000005</v>
      </c>
      <c r="D56" s="833">
        <v>89.241880000000037</v>
      </c>
      <c r="E56" s="833">
        <v>86.957500000000053</v>
      </c>
      <c r="F56" s="833">
        <v>501.25826000000029</v>
      </c>
      <c r="G56" s="833">
        <v>242.02641000000006</v>
      </c>
      <c r="H56" s="834">
        <v>259.23185000000001</v>
      </c>
      <c r="I56" s="833">
        <v>3352.5465600000034</v>
      </c>
      <c r="J56" s="833">
        <v>1701.4423499999998</v>
      </c>
      <c r="K56" s="834">
        <v>1651.1042099999995</v>
      </c>
      <c r="L56" s="833">
        <v>3390.0817900000056</v>
      </c>
      <c r="M56" s="833">
        <v>1724.1823299999976</v>
      </c>
      <c r="N56" s="836">
        <v>1665.8994600000015</v>
      </c>
    </row>
    <row r="57" spans="1:15">
      <c r="A57" s="819" t="s">
        <v>452</v>
      </c>
      <c r="B57" s="820"/>
      <c r="C57" s="829">
        <v>199.30445</v>
      </c>
      <c r="D57" s="827">
        <v>104.45896999999999</v>
      </c>
      <c r="E57" s="827">
        <v>94.845480000000009</v>
      </c>
      <c r="F57" s="827">
        <v>528.70202999999981</v>
      </c>
      <c r="G57" s="827">
        <v>262.69247999999993</v>
      </c>
      <c r="H57" s="828">
        <v>266.0095500000001</v>
      </c>
      <c r="I57" s="827">
        <v>3423.2560100000014</v>
      </c>
      <c r="J57" s="827">
        <v>1741.8697499999998</v>
      </c>
      <c r="K57" s="828">
        <v>1681.38626</v>
      </c>
      <c r="L57" s="827">
        <v>3464.3937199999982</v>
      </c>
      <c r="M57" s="827">
        <v>1767.4321499999987</v>
      </c>
      <c r="N57" s="830">
        <v>1696.9615699999993</v>
      </c>
    </row>
    <row r="58" spans="1:15">
      <c r="A58" s="1136" t="s">
        <v>453</v>
      </c>
      <c r="B58" s="832"/>
      <c r="C58" s="833">
        <v>241.17968000000008</v>
      </c>
      <c r="D58" s="833">
        <v>126.55415999999997</v>
      </c>
      <c r="E58" s="833">
        <v>114.62552000000004</v>
      </c>
      <c r="F58" s="833">
        <v>592.18106999999986</v>
      </c>
      <c r="G58" s="833">
        <v>302.04849999999988</v>
      </c>
      <c r="H58" s="834">
        <v>290.1325700000001</v>
      </c>
      <c r="I58" s="833">
        <v>3583.8457300000009</v>
      </c>
      <c r="J58" s="833">
        <v>1824.7932799999996</v>
      </c>
      <c r="K58" s="834">
        <v>1759.0524499999997</v>
      </c>
      <c r="L58" s="833">
        <v>3650.7836499999867</v>
      </c>
      <c r="M58" s="833">
        <v>1863.0500200000026</v>
      </c>
      <c r="N58" s="836">
        <v>1787.7336300000036</v>
      </c>
    </row>
    <row r="59" spans="1:15" ht="9.75" customHeight="1">
      <c r="A59" s="819" t="s">
        <v>468</v>
      </c>
      <c r="B59" s="820"/>
      <c r="C59" s="829">
        <v>225.48283999999998</v>
      </c>
      <c r="D59" s="827">
        <v>112.46822999999999</v>
      </c>
      <c r="E59" s="827">
        <v>113.01460999999999</v>
      </c>
      <c r="F59" s="827">
        <v>560.63622999999995</v>
      </c>
      <c r="G59" s="827">
        <v>280.16913000000005</v>
      </c>
      <c r="H59" s="828">
        <v>280.46709999999996</v>
      </c>
      <c r="I59" s="827">
        <v>3501.4949700000002</v>
      </c>
      <c r="J59" s="827">
        <v>1774.04583</v>
      </c>
      <c r="K59" s="828">
        <v>1727.4491399999999</v>
      </c>
      <c r="L59" s="827">
        <v>3554.0880699999998</v>
      </c>
      <c r="M59" s="827">
        <v>1800.4773399999999</v>
      </c>
      <c r="N59" s="830">
        <v>1753.6107299999999</v>
      </c>
    </row>
    <row r="60" spans="1:15" ht="17.399999999999999" customHeight="1">
      <c r="A60" s="1136" t="s">
        <v>469</v>
      </c>
      <c r="B60" s="832"/>
      <c r="C60" s="833">
        <v>233.57285999999999</v>
      </c>
      <c r="D60" s="833">
        <v>110.63651999999999</v>
      </c>
      <c r="E60" s="833">
        <v>122.93634</v>
      </c>
      <c r="F60" s="833">
        <v>577.2021299999999</v>
      </c>
      <c r="G60" s="833">
        <v>282.44299999999998</v>
      </c>
      <c r="H60" s="834">
        <v>294.75913000000003</v>
      </c>
      <c r="I60" s="833">
        <v>3521.0199400000001</v>
      </c>
      <c r="J60" s="833">
        <v>1771.3328299999998</v>
      </c>
      <c r="K60" s="834">
        <v>1749.6871099999998</v>
      </c>
      <c r="L60" s="833">
        <v>3571.2024499999998</v>
      </c>
      <c r="M60" s="833">
        <v>1798.2655300000001</v>
      </c>
      <c r="N60" s="836">
        <v>1772.9369200000001</v>
      </c>
    </row>
    <row r="61" spans="1:15">
      <c r="A61" s="819" t="s">
        <v>470</v>
      </c>
      <c r="B61" s="820"/>
      <c r="C61" s="829">
        <v>240.42964000000001</v>
      </c>
      <c r="D61" s="827">
        <v>113.74184000000002</v>
      </c>
      <c r="E61" s="827">
        <v>126.6878</v>
      </c>
      <c r="F61" s="827">
        <v>580.18586999999991</v>
      </c>
      <c r="G61" s="827">
        <v>280.04272000000003</v>
      </c>
      <c r="H61" s="828">
        <v>300.14314999999999</v>
      </c>
      <c r="I61" s="827">
        <v>3528.5313100000003</v>
      </c>
      <c r="J61" s="827">
        <v>1777.7390099999998</v>
      </c>
      <c r="K61" s="828">
        <v>1750.7923000000001</v>
      </c>
      <c r="L61" s="827">
        <v>3573.31448</v>
      </c>
      <c r="M61" s="827">
        <v>1799.91155</v>
      </c>
      <c r="N61" s="830">
        <v>1773.4029300000002</v>
      </c>
    </row>
    <row r="62" spans="1:15">
      <c r="A62" s="1136" t="s">
        <v>471</v>
      </c>
      <c r="B62" s="832"/>
      <c r="C62" s="833">
        <v>223.68118999999999</v>
      </c>
      <c r="D62" s="833">
        <v>117.63473</v>
      </c>
      <c r="E62" s="833">
        <v>106.04646000000002</v>
      </c>
      <c r="F62" s="833">
        <v>561.74904000000004</v>
      </c>
      <c r="G62" s="833">
        <v>285.18299000000002</v>
      </c>
      <c r="H62" s="834">
        <v>276.56605000000002</v>
      </c>
      <c r="I62" s="833">
        <v>3490.4401600000001</v>
      </c>
      <c r="J62" s="833">
        <v>1782.0007500000002</v>
      </c>
      <c r="K62" s="834">
        <v>1708.43941</v>
      </c>
      <c r="L62" s="833">
        <v>3553.0443599999999</v>
      </c>
      <c r="M62" s="833">
        <v>1816.1130500000004</v>
      </c>
      <c r="N62" s="836">
        <v>1736.9313099999999</v>
      </c>
    </row>
    <row r="63" spans="1:15" ht="9.75" customHeight="1">
      <c r="A63" s="819" t="s">
        <v>472</v>
      </c>
      <c r="B63" s="820"/>
      <c r="C63" s="829">
        <v>239.31975</v>
      </c>
      <c r="D63" s="827">
        <v>123.12198000000001</v>
      </c>
      <c r="E63" s="827">
        <v>116.19777000000002</v>
      </c>
      <c r="F63" s="827">
        <v>583.46387000000004</v>
      </c>
      <c r="G63" s="827">
        <v>291.91883000000001</v>
      </c>
      <c r="H63" s="828">
        <v>291.54503999999997</v>
      </c>
      <c r="I63" s="827">
        <v>3544.6842999999999</v>
      </c>
      <c r="J63" s="827">
        <v>1802.05358</v>
      </c>
      <c r="K63" s="828">
        <v>1742.6307200000001</v>
      </c>
      <c r="L63" s="827">
        <v>3609.1764899999998</v>
      </c>
      <c r="M63" s="827">
        <v>1839.2722899999999</v>
      </c>
      <c r="N63" s="830">
        <v>1769.9041999999999</v>
      </c>
    </row>
    <row r="64" spans="1:15" ht="17.399999999999999" customHeight="1">
      <c r="A64" s="1136" t="s">
        <v>473</v>
      </c>
      <c r="B64" s="832"/>
      <c r="C64" s="833">
        <v>245.61415</v>
      </c>
      <c r="D64" s="833">
        <v>126.8964</v>
      </c>
      <c r="E64" s="833">
        <v>118.71774999999998</v>
      </c>
      <c r="F64" s="833">
        <v>592.08324000000005</v>
      </c>
      <c r="G64" s="833">
        <v>298.80424000000005</v>
      </c>
      <c r="H64" s="834">
        <v>293.279</v>
      </c>
      <c r="I64" s="833">
        <v>3561.2709799999998</v>
      </c>
      <c r="J64" s="833">
        <v>1819.6028000000001</v>
      </c>
      <c r="K64" s="834">
        <v>1741.6681799999999</v>
      </c>
      <c r="L64" s="833">
        <v>3624.7658300000003</v>
      </c>
      <c r="M64" s="833">
        <v>1857.2305000000001</v>
      </c>
      <c r="N64" s="836">
        <v>1767.5353300000002</v>
      </c>
    </row>
    <row r="65" spans="1:14">
      <c r="A65" s="819" t="s">
        <v>474</v>
      </c>
      <c r="B65" s="820"/>
      <c r="C65" s="829">
        <v>257.16001999999997</v>
      </c>
      <c r="D65" s="827">
        <v>129.95801</v>
      </c>
      <c r="E65" s="827">
        <v>127.20200999999999</v>
      </c>
      <c r="F65" s="827">
        <v>608.48167000000012</v>
      </c>
      <c r="G65" s="827">
        <v>306.53575999999998</v>
      </c>
      <c r="H65" s="828">
        <v>301.94591000000003</v>
      </c>
      <c r="I65" s="827">
        <v>3555.99332</v>
      </c>
      <c r="J65" s="827">
        <v>1816.2161699999999</v>
      </c>
      <c r="K65" s="828">
        <v>1739.7771499999999</v>
      </c>
      <c r="L65" s="827">
        <v>3618.0132600000002</v>
      </c>
      <c r="M65" s="827">
        <v>1851.23945</v>
      </c>
      <c r="N65" s="830">
        <v>1766.7738100000001</v>
      </c>
    </row>
    <row r="66" spans="1:14">
      <c r="A66" s="1136" t="s">
        <v>475</v>
      </c>
      <c r="B66" s="832"/>
      <c r="C66" s="833">
        <v>237.57147000000003</v>
      </c>
      <c r="D66" s="833">
        <v>128.22062000000003</v>
      </c>
      <c r="E66" s="833">
        <v>109.35084999999999</v>
      </c>
      <c r="F66" s="833">
        <v>590.14375999999993</v>
      </c>
      <c r="G66" s="833">
        <v>303.95814999999999</v>
      </c>
      <c r="H66" s="834">
        <v>286.18561</v>
      </c>
      <c r="I66" s="833">
        <v>3588.5018799999998</v>
      </c>
      <c r="J66" s="833">
        <v>1814.4478899999999</v>
      </c>
      <c r="K66" s="834">
        <v>1774.0539900000001</v>
      </c>
      <c r="L66" s="833">
        <v>3648.5009799999998</v>
      </c>
      <c r="M66" s="833">
        <v>1847.0644699999998</v>
      </c>
      <c r="N66" s="836">
        <v>1801.43651</v>
      </c>
    </row>
    <row r="67" spans="1:14" ht="9.75" customHeight="1">
      <c r="A67" s="819" t="s">
        <v>480</v>
      </c>
      <c r="B67" s="820"/>
      <c r="C67" s="829">
        <v>255.22336000000001</v>
      </c>
      <c r="D67" s="827">
        <v>127.94748000000001</v>
      </c>
      <c r="E67" s="827">
        <v>127.27588</v>
      </c>
      <c r="F67" s="827">
        <v>608.06053999999995</v>
      </c>
      <c r="G67" s="827">
        <v>303.75129000000004</v>
      </c>
      <c r="H67" s="828">
        <v>304.30925000000002</v>
      </c>
      <c r="I67" s="827">
        <v>3600.6612400000004</v>
      </c>
      <c r="J67" s="827">
        <v>1810.2759100000001</v>
      </c>
      <c r="K67" s="828">
        <v>1790.3853300000001</v>
      </c>
      <c r="L67" s="827">
        <v>3666.8420000000001</v>
      </c>
      <c r="M67" s="827">
        <v>1847.4327500000002</v>
      </c>
      <c r="N67" s="830">
        <v>1819.4092500000002</v>
      </c>
    </row>
    <row r="68" spans="1:14" ht="17.399999999999999" customHeight="1">
      <c r="A68" s="1136" t="s">
        <v>481</v>
      </c>
      <c r="B68" s="832"/>
      <c r="C68" s="833">
        <v>233.84134</v>
      </c>
      <c r="D68" s="833">
        <v>120.46699000000001</v>
      </c>
      <c r="E68" s="833">
        <v>113.37435000000001</v>
      </c>
      <c r="F68" s="833">
        <v>594.32347000000004</v>
      </c>
      <c r="G68" s="833">
        <v>300.17543000000001</v>
      </c>
      <c r="H68" s="834">
        <v>294.14803999999998</v>
      </c>
      <c r="I68" s="833">
        <v>3629.76847</v>
      </c>
      <c r="J68" s="833">
        <v>1843.37843</v>
      </c>
      <c r="K68" s="834">
        <v>1786.39004</v>
      </c>
      <c r="L68" s="833">
        <v>3698.0954000000002</v>
      </c>
      <c r="M68" s="833">
        <v>1880.8695700000001</v>
      </c>
      <c r="N68" s="836">
        <v>1817.2258300000001</v>
      </c>
    </row>
    <row r="69" spans="1:14">
      <c r="A69" s="819" t="s">
        <v>482</v>
      </c>
      <c r="B69" s="820"/>
      <c r="C69" s="829">
        <v>253.79906</v>
      </c>
      <c r="D69" s="827">
        <v>138.36906999999997</v>
      </c>
      <c r="E69" s="827">
        <v>115.42999</v>
      </c>
      <c r="F69" s="827">
        <v>612.01510000000007</v>
      </c>
      <c r="G69" s="827">
        <v>319.76519999999994</v>
      </c>
      <c r="H69" s="828">
        <v>292.24990000000003</v>
      </c>
      <c r="I69" s="827">
        <v>3631.8641400000001</v>
      </c>
      <c r="J69" s="827">
        <v>1850.80494</v>
      </c>
      <c r="K69" s="828">
        <v>1781.0592000000001</v>
      </c>
      <c r="L69" s="827">
        <v>3699.1613400000001</v>
      </c>
      <c r="M69" s="827">
        <v>1885.7142100000001</v>
      </c>
      <c r="N69" s="830">
        <v>1813.44713</v>
      </c>
    </row>
    <row r="70" spans="1:14">
      <c r="A70" s="1136" t="s">
        <v>483</v>
      </c>
      <c r="B70" s="832"/>
      <c r="C70" s="833">
        <v>239.59867000000003</v>
      </c>
      <c r="D70" s="833">
        <v>131.58347000000003</v>
      </c>
      <c r="E70" s="833">
        <v>108.01520000000001</v>
      </c>
      <c r="F70" s="833">
        <v>604.81357000000003</v>
      </c>
      <c r="G70" s="833">
        <v>318.93504000000001</v>
      </c>
      <c r="H70" s="834">
        <v>285.87853000000001</v>
      </c>
      <c r="I70" s="833">
        <v>3663.0354000000002</v>
      </c>
      <c r="J70" s="833">
        <v>1857.2660000000001</v>
      </c>
      <c r="K70" s="834">
        <v>1805.7693999999999</v>
      </c>
      <c r="L70" s="833">
        <v>3720.2145099999998</v>
      </c>
      <c r="M70" s="833">
        <v>1887.1157800000001</v>
      </c>
      <c r="N70" s="836">
        <v>1833.0987300000002</v>
      </c>
    </row>
    <row r="71" spans="1:14" ht="9.75" customHeight="1">
      <c r="A71" s="819" t="s">
        <v>486</v>
      </c>
      <c r="B71" s="820"/>
      <c r="C71" s="829">
        <v>260.20408999999995</v>
      </c>
      <c r="D71" s="827">
        <v>142.25966</v>
      </c>
      <c r="E71" s="827">
        <v>117.94443000000001</v>
      </c>
      <c r="F71" s="827">
        <v>629.14956999999993</v>
      </c>
      <c r="G71" s="827">
        <v>327.75053000000003</v>
      </c>
      <c r="H71" s="828">
        <v>301.39903999999996</v>
      </c>
      <c r="I71" s="827">
        <v>3694.9691599999996</v>
      </c>
      <c r="J71" s="827">
        <v>1869.9585000000002</v>
      </c>
      <c r="K71" s="828">
        <v>1825.0106599999999</v>
      </c>
      <c r="L71" s="827">
        <v>3750.8229299999998</v>
      </c>
      <c r="M71" s="827">
        <v>1904.7953300000001</v>
      </c>
      <c r="N71" s="830">
        <v>1846.0275999999999</v>
      </c>
    </row>
    <row r="72" spans="1:14" ht="17.399999999999999" customHeight="1">
      <c r="A72" s="1136" t="s">
        <v>487</v>
      </c>
      <c r="B72" s="832"/>
      <c r="C72" s="833">
        <v>247.24669</v>
      </c>
      <c r="D72" s="833">
        <v>133.53214</v>
      </c>
      <c r="E72" s="833">
        <v>113.71454999999999</v>
      </c>
      <c r="F72" s="833">
        <v>622.60672</v>
      </c>
      <c r="G72" s="833">
        <v>323.28742</v>
      </c>
      <c r="H72" s="834">
        <v>299.3193</v>
      </c>
      <c r="I72" s="833">
        <v>3701.2447299999999</v>
      </c>
      <c r="J72" s="833">
        <v>1873.78657</v>
      </c>
      <c r="K72" s="834">
        <v>1827.4581600000001</v>
      </c>
      <c r="L72" s="833">
        <v>3749.9161800000002</v>
      </c>
      <c r="M72" s="833">
        <v>1899.18614</v>
      </c>
      <c r="N72" s="836">
        <v>1850.7300399999999</v>
      </c>
    </row>
    <row r="73" spans="1:14">
      <c r="A73" s="819" t="s">
        <v>488</v>
      </c>
      <c r="B73" s="820"/>
      <c r="C73" s="829">
        <v>275.06853999999998</v>
      </c>
      <c r="D73" s="827">
        <v>145.70463999999998</v>
      </c>
      <c r="E73" s="827">
        <v>129.3639</v>
      </c>
      <c r="F73" s="827">
        <v>651.83647999999994</v>
      </c>
      <c r="G73" s="827">
        <v>338.38490999999999</v>
      </c>
      <c r="H73" s="828">
        <v>313.45156999999995</v>
      </c>
      <c r="I73" s="827">
        <v>3724.0950199999997</v>
      </c>
      <c r="J73" s="827">
        <v>1896.0333499999999</v>
      </c>
      <c r="K73" s="828">
        <v>1828.0616699999998</v>
      </c>
      <c r="L73" s="827">
        <v>3784.3020499999998</v>
      </c>
      <c r="M73" s="827">
        <v>1926.7384400000001</v>
      </c>
      <c r="N73" s="830">
        <v>1857.5636099999999</v>
      </c>
    </row>
    <row r="74" spans="1:14">
      <c r="A74" s="1136" t="s">
        <v>489</v>
      </c>
      <c r="B74" s="832"/>
      <c r="C74" s="833">
        <v>272.26279</v>
      </c>
      <c r="D74" s="833">
        <v>142.58792</v>
      </c>
      <c r="E74" s="833">
        <v>129.67487</v>
      </c>
      <c r="F74" s="833">
        <v>650.79359999999997</v>
      </c>
      <c r="G74" s="833">
        <v>333.10121999999996</v>
      </c>
      <c r="H74" s="834">
        <v>317.69238000000001</v>
      </c>
      <c r="I74" s="833">
        <v>3773.7506000000003</v>
      </c>
      <c r="J74" s="833">
        <v>1912.1309800000001</v>
      </c>
      <c r="K74" s="834">
        <v>1861.6196199999999</v>
      </c>
      <c r="L74" s="833">
        <v>3829.5665899999995</v>
      </c>
      <c r="M74" s="833">
        <v>1945.1926100000001</v>
      </c>
      <c r="N74" s="836">
        <v>1884.3739800000001</v>
      </c>
    </row>
    <row r="75" spans="1:14" ht="9.75" customHeight="1">
      <c r="A75" s="819" t="s">
        <v>520</v>
      </c>
      <c r="B75" s="820"/>
      <c r="C75" s="829">
        <v>277.47785000000005</v>
      </c>
      <c r="D75" s="827">
        <v>139.79189000000002</v>
      </c>
      <c r="E75" s="827">
        <v>137.68595999999997</v>
      </c>
      <c r="F75" s="827">
        <v>665.66593</v>
      </c>
      <c r="G75" s="827">
        <v>332.91467</v>
      </c>
      <c r="H75" s="828">
        <v>332.75126</v>
      </c>
      <c r="I75" s="827">
        <v>3805.1043100000006</v>
      </c>
      <c r="J75" s="827">
        <v>1920.4686799999999</v>
      </c>
      <c r="K75" s="828">
        <v>1884.63563</v>
      </c>
      <c r="L75" s="827">
        <v>3868.2174199999999</v>
      </c>
      <c r="M75" s="827">
        <v>1953.80132</v>
      </c>
      <c r="N75" s="830">
        <v>1914.4160999999999</v>
      </c>
    </row>
    <row r="76" spans="1:14" ht="17.399999999999999" customHeight="1">
      <c r="A76" s="1136" t="s">
        <v>521</v>
      </c>
      <c r="B76" s="832"/>
      <c r="C76" s="833">
        <v>282.60188999999997</v>
      </c>
      <c r="D76" s="833">
        <v>146.74061</v>
      </c>
      <c r="E76" s="833">
        <v>135.86128000000002</v>
      </c>
      <c r="F76" s="833">
        <v>665.04079999999999</v>
      </c>
      <c r="G76" s="833">
        <v>338.78194999999994</v>
      </c>
      <c r="H76" s="834">
        <v>326.25885</v>
      </c>
      <c r="I76" s="833">
        <v>3816.6559699999998</v>
      </c>
      <c r="J76" s="833">
        <v>1933.1841399999998</v>
      </c>
      <c r="K76" s="834">
        <v>1883.47183</v>
      </c>
      <c r="L76" s="833">
        <v>3881.8594000000003</v>
      </c>
      <c r="M76" s="833">
        <v>1963.0684799999999</v>
      </c>
      <c r="N76" s="836">
        <v>1918.7909199999999</v>
      </c>
    </row>
    <row r="77" spans="1:14">
      <c r="A77" s="819" t="s">
        <v>522</v>
      </c>
      <c r="B77" s="820"/>
      <c r="C77" s="829">
        <v>264.73795000000001</v>
      </c>
      <c r="D77" s="827">
        <v>133.19926000000001</v>
      </c>
      <c r="E77" s="827">
        <v>131.53868999999997</v>
      </c>
      <c r="F77" s="827">
        <v>642.77569999999992</v>
      </c>
      <c r="G77" s="827">
        <v>328.96187999999995</v>
      </c>
      <c r="H77" s="828">
        <v>313.81382000000002</v>
      </c>
      <c r="I77" s="827">
        <v>3765.4291699999999</v>
      </c>
      <c r="J77" s="827">
        <v>1902.93127</v>
      </c>
      <c r="K77" s="828">
        <v>1862.4978999999998</v>
      </c>
      <c r="L77" s="827">
        <v>3825.8865599999999</v>
      </c>
      <c r="M77" s="827">
        <v>1934.9377200000001</v>
      </c>
      <c r="N77" s="830">
        <v>1890.94884</v>
      </c>
    </row>
    <row r="78" spans="1:14" ht="13" thickBot="1">
      <c r="A78" s="1136" t="s">
        <v>523</v>
      </c>
      <c r="B78" s="832"/>
      <c r="C78" s="833">
        <v>267.50700000000001</v>
      </c>
      <c r="D78" s="833">
        <v>131.41298</v>
      </c>
      <c r="E78" s="833">
        <v>136.09402</v>
      </c>
      <c r="F78" s="833">
        <v>644.61284000000001</v>
      </c>
      <c r="G78" s="833">
        <v>330.04291999999998</v>
      </c>
      <c r="H78" s="834">
        <v>314.56992000000002</v>
      </c>
      <c r="I78" s="833">
        <v>3778.99674</v>
      </c>
      <c r="J78" s="833">
        <v>1923.5892199999998</v>
      </c>
      <c r="K78" s="834">
        <v>1855.40752</v>
      </c>
      <c r="L78" s="833">
        <v>3851.06333</v>
      </c>
      <c r="M78" s="833">
        <v>1957.3887800000002</v>
      </c>
      <c r="N78" s="836">
        <v>1893.67455</v>
      </c>
    </row>
    <row r="79" spans="1:14" ht="6" customHeight="1" thickTop="1">
      <c r="A79" s="987"/>
      <c r="B79" s="987"/>
      <c r="C79" s="987"/>
      <c r="D79" s="987"/>
      <c r="E79" s="987"/>
      <c r="F79" s="987"/>
      <c r="G79" s="987"/>
      <c r="H79" s="987"/>
    </row>
    <row r="80" spans="1:14" ht="19.5" customHeight="1">
      <c r="A80" s="1266" t="s">
        <v>103</v>
      </c>
      <c r="B80" s="1266"/>
      <c r="C80" s="1266"/>
      <c r="D80" s="1266"/>
      <c r="E80" s="1266"/>
      <c r="F80" s="1266"/>
      <c r="G80" s="1266"/>
      <c r="H80" s="1266"/>
      <c r="I80" s="1266"/>
      <c r="J80" s="1266"/>
      <c r="K80" s="1266"/>
      <c r="L80" s="1266"/>
    </row>
    <row r="81" spans="1:14">
      <c r="A81" s="771" t="s">
        <v>344</v>
      </c>
      <c r="M81" s="1262" t="s">
        <v>519</v>
      </c>
      <c r="N81" s="1262"/>
    </row>
  </sheetData>
  <mergeCells count="8">
    <mergeCell ref="A80:L80"/>
    <mergeCell ref="M81:N81"/>
    <mergeCell ref="A2:N2"/>
    <mergeCell ref="A5:A6"/>
    <mergeCell ref="C5:E5"/>
    <mergeCell ref="F5:H5"/>
    <mergeCell ref="I5:K5"/>
    <mergeCell ref="L5:N5"/>
  </mergeCells>
  <hyperlinks>
    <hyperlink ref="N4" location="'Indice tablas Mujeres'!A1" display="Indice" xr:uid="{00000000-0004-0000-0A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8" orientation="portrait" r:id="rId1"/>
  <headerFooter differentFirst="1">
    <oddFooter>&amp;C&amp;P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CD9BCD"/>
    <pageSetUpPr fitToPage="1"/>
  </sheetPr>
  <dimension ref="A1:N80"/>
  <sheetViews>
    <sheetView view="pageBreakPreview" zoomScaleNormal="100" zoomScaleSheetLayoutView="100" workbookViewId="0">
      <selection activeCell="A2" sqref="A2:N2"/>
    </sheetView>
  </sheetViews>
  <sheetFormatPr baseColWidth="10" defaultColWidth="11.453125" defaultRowHeight="12.5"/>
  <cols>
    <col min="1" max="1" width="9.54296875" style="180" customWidth="1"/>
    <col min="2" max="2" width="0.453125" style="180" customWidth="1"/>
    <col min="3" max="5" width="8.08984375" style="180" customWidth="1"/>
    <col min="6" max="8" width="8.08984375" style="234" customWidth="1"/>
    <col min="9" max="14" width="8.08984375" style="195" customWidth="1"/>
    <col min="15" max="16384" width="11.453125" style="195"/>
  </cols>
  <sheetData>
    <row r="1" spans="1:14" customFormat="1" ht="59.4" customHeight="1">
      <c r="A1" s="767" t="s">
        <v>548</v>
      </c>
      <c r="E1" s="270"/>
      <c r="F1" s="270"/>
      <c r="G1" s="270"/>
      <c r="H1" s="270"/>
      <c r="I1" s="270"/>
      <c r="N1" s="1104"/>
    </row>
    <row r="2" spans="1:14" s="2" customFormat="1" ht="15.5">
      <c r="A2" s="1239" t="s">
        <v>530</v>
      </c>
      <c r="B2" s="1239"/>
      <c r="C2" s="1239"/>
      <c r="D2" s="1239"/>
      <c r="E2" s="1239"/>
      <c r="F2" s="1239"/>
      <c r="G2" s="1239"/>
      <c r="H2" s="1239"/>
      <c r="I2" s="1239"/>
      <c r="J2" s="1239"/>
      <c r="K2" s="1239"/>
      <c r="L2" s="1239"/>
      <c r="M2" s="1239"/>
      <c r="N2" s="1239"/>
    </row>
    <row r="3" spans="1:14" s="2" customFormat="1" ht="4.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506"/>
    </row>
    <row r="4" spans="1:14" s="2" customFormat="1" ht="15.5">
      <c r="A4" s="3"/>
      <c r="B4" s="1"/>
      <c r="C4" s="1"/>
      <c r="D4" s="1"/>
      <c r="E4" s="1"/>
      <c r="F4" s="1"/>
      <c r="G4" s="1"/>
      <c r="H4" s="1"/>
      <c r="I4" s="1"/>
      <c r="J4" s="506"/>
      <c r="K4" s="1"/>
      <c r="L4" s="506"/>
      <c r="M4" s="1"/>
      <c r="N4" s="926" t="s">
        <v>212</v>
      </c>
    </row>
    <row r="5" spans="1:14" ht="15" customHeight="1">
      <c r="A5" s="1274" t="s">
        <v>39</v>
      </c>
      <c r="B5" s="519"/>
      <c r="C5" s="1269" t="s">
        <v>104</v>
      </c>
      <c r="D5" s="1269"/>
      <c r="E5" s="1269"/>
      <c r="F5" s="1270" t="s">
        <v>105</v>
      </c>
      <c r="G5" s="1270"/>
      <c r="H5" s="1270"/>
      <c r="I5" s="1269" t="s">
        <v>106</v>
      </c>
      <c r="J5" s="1269"/>
      <c r="K5" s="1269"/>
      <c r="L5" s="1270" t="s">
        <v>107</v>
      </c>
      <c r="M5" s="1270"/>
      <c r="N5" s="1271"/>
    </row>
    <row r="6" spans="1:14" ht="17.399999999999999" customHeight="1">
      <c r="A6" s="1275"/>
      <c r="B6" s="186"/>
      <c r="C6" s="152" t="s">
        <v>40</v>
      </c>
      <c r="D6" s="152" t="s">
        <v>41</v>
      </c>
      <c r="E6" s="152" t="s">
        <v>42</v>
      </c>
      <c r="F6" s="152" t="s">
        <v>40</v>
      </c>
      <c r="G6" s="151" t="s">
        <v>41</v>
      </c>
      <c r="H6" s="151" t="s">
        <v>42</v>
      </c>
      <c r="I6" s="152" t="s">
        <v>40</v>
      </c>
      <c r="J6" s="151" t="s">
        <v>41</v>
      </c>
      <c r="K6" s="151" t="s">
        <v>42</v>
      </c>
      <c r="L6" s="152" t="s">
        <v>40</v>
      </c>
      <c r="M6" s="152" t="s">
        <v>41</v>
      </c>
      <c r="N6" s="153" t="s">
        <v>42</v>
      </c>
    </row>
    <row r="7" spans="1:14">
      <c r="A7" s="154" t="s">
        <v>66</v>
      </c>
      <c r="B7" s="187"/>
      <c r="C7" s="196">
        <v>52.484042445386159</v>
      </c>
      <c r="D7" s="197">
        <v>53.860457714235089</v>
      </c>
      <c r="E7" s="197">
        <v>51.076395479365019</v>
      </c>
      <c r="F7" s="196">
        <v>69.230147929500518</v>
      </c>
      <c r="G7" s="197">
        <v>70.506536449221556</v>
      </c>
      <c r="H7" s="197">
        <v>67.92801240936457</v>
      </c>
      <c r="I7" s="196">
        <v>77.034564871052964</v>
      </c>
      <c r="J7" s="197">
        <v>84.768335943547513</v>
      </c>
      <c r="K7" s="197">
        <v>69.491186037212501</v>
      </c>
      <c r="L7" s="197">
        <v>64.887803105205137</v>
      </c>
      <c r="M7" s="197">
        <v>73.469841796998452</v>
      </c>
      <c r="N7" s="198">
        <v>56.964635499171152</v>
      </c>
    </row>
    <row r="8" spans="1:14" ht="12.75" customHeight="1">
      <c r="A8" s="158" t="s">
        <v>67</v>
      </c>
      <c r="B8" s="187"/>
      <c r="C8" s="199">
        <v>53.366224827037847</v>
      </c>
      <c r="D8" s="200">
        <v>54.530624397525294</v>
      </c>
      <c r="E8" s="200">
        <v>52.175456254071754</v>
      </c>
      <c r="F8" s="199">
        <v>70.262876446717399</v>
      </c>
      <c r="G8" s="200">
        <v>71.347971179812319</v>
      </c>
      <c r="H8" s="200">
        <v>69.156763038012343</v>
      </c>
      <c r="I8" s="199">
        <v>77.898439255919328</v>
      </c>
      <c r="J8" s="200">
        <v>85.464602443296869</v>
      </c>
      <c r="K8" s="200">
        <v>70.518145604297743</v>
      </c>
      <c r="L8" s="200">
        <v>65.594628059548654</v>
      </c>
      <c r="M8" s="200">
        <v>74.073391345146248</v>
      </c>
      <c r="N8" s="201">
        <v>57.765682062069992</v>
      </c>
    </row>
    <row r="9" spans="1:14" ht="12.75" customHeight="1">
      <c r="A9" s="170" t="s">
        <v>68</v>
      </c>
      <c r="B9" s="187"/>
      <c r="C9" s="207">
        <v>54.37285223643326</v>
      </c>
      <c r="D9" s="207">
        <v>57.412927017875859</v>
      </c>
      <c r="E9" s="207">
        <v>51.265892645468774</v>
      </c>
      <c r="F9" s="207">
        <v>70.921086144066706</v>
      </c>
      <c r="G9" s="207">
        <v>73.372800603948647</v>
      </c>
      <c r="H9" s="207">
        <v>68.424761015318921</v>
      </c>
      <c r="I9" s="206">
        <v>77.948540113512465</v>
      </c>
      <c r="J9" s="207">
        <v>86.264419221476942</v>
      </c>
      <c r="K9" s="207">
        <v>69.838246052637061</v>
      </c>
      <c r="L9" s="207">
        <v>65.608689875666045</v>
      </c>
      <c r="M9" s="207">
        <v>74.753385750242387</v>
      </c>
      <c r="N9" s="208" t="s">
        <v>422</v>
      </c>
    </row>
    <row r="10" spans="1:14" ht="12.75" customHeight="1">
      <c r="A10" s="188" t="s">
        <v>69</v>
      </c>
      <c r="B10" s="167"/>
      <c r="C10" s="205">
        <v>51.985225649037012</v>
      </c>
      <c r="D10" s="205">
        <v>55.359063339537656</v>
      </c>
      <c r="E10" s="205">
        <v>48.545369310717007</v>
      </c>
      <c r="F10" s="205">
        <v>69.874218778156106</v>
      </c>
      <c r="G10" s="205">
        <v>71.537210917206991</v>
      </c>
      <c r="H10" s="205">
        <v>68.186250593963152</v>
      </c>
      <c r="I10" s="209">
        <v>78.442590659899054</v>
      </c>
      <c r="J10" s="209">
        <v>84.949725777451619</v>
      </c>
      <c r="K10" s="209">
        <v>72.103941804195713</v>
      </c>
      <c r="L10" s="209">
        <v>66.006634580339806</v>
      </c>
      <c r="M10" s="209">
        <v>73.681378553714609</v>
      </c>
      <c r="N10" s="210">
        <v>58.928463421542119</v>
      </c>
    </row>
    <row r="11" spans="1:14">
      <c r="A11" s="154" t="s">
        <v>70</v>
      </c>
      <c r="B11" s="187"/>
      <c r="C11" s="196">
        <v>50.587373116915693</v>
      </c>
      <c r="D11" s="197">
        <v>52.962447831689538</v>
      </c>
      <c r="E11" s="197">
        <v>48.171688659375434</v>
      </c>
      <c r="F11" s="196">
        <v>68.991662629422976</v>
      </c>
      <c r="G11" s="197">
        <v>71.54602849494745</v>
      </c>
      <c r="H11" s="197">
        <v>66.406647554624001</v>
      </c>
      <c r="I11" s="196">
        <v>78.788684473005944</v>
      </c>
      <c r="J11" s="197">
        <v>85.398848228761139</v>
      </c>
      <c r="K11" s="197">
        <v>72.358008003675508</v>
      </c>
      <c r="L11" s="197">
        <v>66.133287659752185</v>
      </c>
      <c r="M11" s="197">
        <v>73.856750746901071</v>
      </c>
      <c r="N11" s="198">
        <v>59.017944618940312</v>
      </c>
    </row>
    <row r="12" spans="1:14" ht="12.75" customHeight="1">
      <c r="A12" s="158" t="s">
        <v>71</v>
      </c>
      <c r="B12" s="187"/>
      <c r="C12" s="199">
        <v>49.71300065571149</v>
      </c>
      <c r="D12" s="200">
        <v>51.550458205981712</v>
      </c>
      <c r="E12" s="200">
        <v>47.848470149061868</v>
      </c>
      <c r="F12" s="199">
        <v>68.399094135115618</v>
      </c>
      <c r="G12" s="200">
        <v>70.363939705149576</v>
      </c>
      <c r="H12" s="200">
        <v>66.41689834552281</v>
      </c>
      <c r="I12" s="199">
        <v>78.788515785130869</v>
      </c>
      <c r="J12" s="200">
        <v>85.816455903021478</v>
      </c>
      <c r="K12" s="200">
        <v>71.960065751828196</v>
      </c>
      <c r="L12" s="200">
        <v>66.017052702211487</v>
      </c>
      <c r="M12" s="200">
        <v>74.076927730683551</v>
      </c>
      <c r="N12" s="201">
        <v>58.6002857672852</v>
      </c>
    </row>
    <row r="13" spans="1:14" ht="12.75" customHeight="1">
      <c r="A13" s="170" t="s">
        <v>72</v>
      </c>
      <c r="B13" s="187"/>
      <c r="C13" s="207">
        <v>50.724770802072392</v>
      </c>
      <c r="D13" s="207">
        <v>52.888405021668547</v>
      </c>
      <c r="E13" s="207">
        <v>48.531407767019338</v>
      </c>
      <c r="F13" s="207">
        <v>67.76907088533504</v>
      </c>
      <c r="G13" s="207">
        <v>69.266322323517599</v>
      </c>
      <c r="H13" s="207">
        <v>66.26237249152021</v>
      </c>
      <c r="I13" s="206">
        <v>78.003392471319245</v>
      </c>
      <c r="J13" s="207">
        <v>84.273644762932179</v>
      </c>
      <c r="K13" s="207">
        <v>71.918741503780652</v>
      </c>
      <c r="L13" s="207">
        <v>65.354157053246283</v>
      </c>
      <c r="M13" s="207">
        <v>72.758728715868273</v>
      </c>
      <c r="N13" s="208">
        <v>58.548369972892914</v>
      </c>
    </row>
    <row r="14" spans="1:14" ht="12.75" customHeight="1">
      <c r="A14" s="191" t="s">
        <v>73</v>
      </c>
      <c r="B14" s="175"/>
      <c r="C14" s="211">
        <v>48.127618623684121</v>
      </c>
      <c r="D14" s="211">
        <v>52.509622457212899</v>
      </c>
      <c r="E14" s="211">
        <v>43.696157834666302</v>
      </c>
      <c r="F14" s="211">
        <v>67.493889292238137</v>
      </c>
      <c r="G14" s="211">
        <v>70.274830972375383</v>
      </c>
      <c r="H14" s="211">
        <v>64.706037438298623</v>
      </c>
      <c r="I14" s="212">
        <v>78.440909356404873</v>
      </c>
      <c r="J14" s="212">
        <v>84.986946323126446</v>
      </c>
      <c r="K14" s="212">
        <v>72.098676239555758</v>
      </c>
      <c r="L14" s="212">
        <v>65.597139504901605</v>
      </c>
      <c r="M14" s="212">
        <v>73.255847663684705</v>
      </c>
      <c r="N14" s="213">
        <v>58.567418137098912</v>
      </c>
    </row>
    <row r="15" spans="1:14" ht="12.15" customHeight="1">
      <c r="A15" s="154" t="s">
        <v>108</v>
      </c>
      <c r="B15" s="187"/>
      <c r="C15" s="214">
        <v>47.226886226683703</v>
      </c>
      <c r="D15" s="214">
        <v>49.3599825286257</v>
      </c>
      <c r="E15" s="214">
        <v>45.07188011055274</v>
      </c>
      <c r="F15" s="214">
        <v>66.936618506366457</v>
      </c>
      <c r="G15" s="214">
        <v>67.640492063548237</v>
      </c>
      <c r="H15" s="215">
        <v>66.232706276115621</v>
      </c>
      <c r="I15" s="214">
        <v>79.025621560699193</v>
      </c>
      <c r="J15" s="214">
        <v>84.674337972996966</v>
      </c>
      <c r="K15" s="215">
        <v>73.559139043881743</v>
      </c>
      <c r="L15" s="214">
        <v>65.902933666407776</v>
      </c>
      <c r="M15" s="214">
        <v>72.668743508057972</v>
      </c>
      <c r="N15" s="216">
        <v>59.699373238141831</v>
      </c>
    </row>
    <row r="16" spans="1:14" ht="12.15" customHeight="1">
      <c r="A16" s="158" t="s">
        <v>74</v>
      </c>
      <c r="B16" s="187"/>
      <c r="C16" s="217">
        <v>47.765896064702375</v>
      </c>
      <c r="D16" s="217">
        <v>51.578101069263582</v>
      </c>
      <c r="E16" s="217">
        <v>43.916306176809229</v>
      </c>
      <c r="F16" s="217">
        <v>66.746339355497</v>
      </c>
      <c r="G16" s="217">
        <v>68.549096650589973</v>
      </c>
      <c r="H16" s="218">
        <v>64.947189568050888</v>
      </c>
      <c r="I16" s="217">
        <v>79.484438067206625</v>
      </c>
      <c r="J16" s="217">
        <v>85.793998985712548</v>
      </c>
      <c r="K16" s="218">
        <v>73.384610194870987</v>
      </c>
      <c r="L16" s="217">
        <v>66.218717557213878</v>
      </c>
      <c r="M16" s="217">
        <v>73.615392081255422</v>
      </c>
      <c r="N16" s="219">
        <v>59.443027630067348</v>
      </c>
    </row>
    <row r="17" spans="1:14" ht="12.15" customHeight="1">
      <c r="A17" s="170" t="s">
        <v>75</v>
      </c>
      <c r="B17" s="187"/>
      <c r="C17" s="220">
        <v>48.859677044562375</v>
      </c>
      <c r="D17" s="220">
        <v>49.16862616916147</v>
      </c>
      <c r="E17" s="220">
        <v>48.547533245144457</v>
      </c>
      <c r="F17" s="220">
        <v>67.666913167180169</v>
      </c>
      <c r="G17" s="220">
        <v>67.022839005100892</v>
      </c>
      <c r="H17" s="221">
        <v>68.308770108821278</v>
      </c>
      <c r="I17" s="220">
        <v>79.135769492955248</v>
      </c>
      <c r="J17" s="220">
        <v>84.531195537215837</v>
      </c>
      <c r="K17" s="221">
        <v>73.925233751260066</v>
      </c>
      <c r="L17" s="220">
        <v>65.863639679317941</v>
      </c>
      <c r="M17" s="220">
        <v>72.517114133463096</v>
      </c>
      <c r="N17" s="222">
        <v>59.774815658764126</v>
      </c>
    </row>
    <row r="18" spans="1:14" ht="12.15" customHeight="1">
      <c r="A18" s="191" t="s">
        <v>76</v>
      </c>
      <c r="B18" s="175"/>
      <c r="C18" s="223">
        <v>46.309423939783173</v>
      </c>
      <c r="D18" s="223">
        <v>47.851025150323963</v>
      </c>
      <c r="E18" s="223">
        <v>44.754376672451528</v>
      </c>
      <c r="F18" s="223">
        <v>66.019081064014557</v>
      </c>
      <c r="G18" s="223">
        <v>66.73415997031492</v>
      </c>
      <c r="H18" s="224">
        <v>65.308393849710001</v>
      </c>
      <c r="I18" s="223">
        <v>79.721648972122495</v>
      </c>
      <c r="J18" s="223">
        <v>85.181045815772009</v>
      </c>
      <c r="K18" s="224">
        <v>74.456725592499666</v>
      </c>
      <c r="L18" s="225">
        <v>66.331440275331985</v>
      </c>
      <c r="M18" s="225">
        <v>72.879759338649507</v>
      </c>
      <c r="N18" s="226">
        <v>60.34649930223344</v>
      </c>
    </row>
    <row r="19" spans="1:14" ht="12.15" customHeight="1">
      <c r="A19" s="154" t="s">
        <v>109</v>
      </c>
      <c r="B19" s="187"/>
      <c r="C19" s="214">
        <v>43.636829050845201</v>
      </c>
      <c r="D19" s="214">
        <v>22.480117303914025</v>
      </c>
      <c r="E19" s="214">
        <v>42.496958454961117</v>
      </c>
      <c r="F19" s="214">
        <v>63.454461172484955</v>
      </c>
      <c r="G19" s="214">
        <v>64.057626220887983</v>
      </c>
      <c r="H19" s="215">
        <v>62.856205431529929</v>
      </c>
      <c r="I19" s="214">
        <v>78.674401683099916</v>
      </c>
      <c r="J19" s="214">
        <v>84.271207913870114</v>
      </c>
      <c r="K19" s="215">
        <v>73.281845318149578</v>
      </c>
      <c r="L19" s="214">
        <v>65.295591567496999</v>
      </c>
      <c r="M19" s="214">
        <v>71.930999414617105</v>
      </c>
      <c r="N19" s="216">
        <v>59.235852637141015</v>
      </c>
    </row>
    <row r="20" spans="1:14" ht="12.15" customHeight="1">
      <c r="A20" s="158" t="s">
        <v>77</v>
      </c>
      <c r="B20" s="187"/>
      <c r="C20" s="217">
        <v>44.628738208809828</v>
      </c>
      <c r="D20" s="217">
        <v>22.710228401879544</v>
      </c>
      <c r="E20" s="217">
        <v>44.0253826937399</v>
      </c>
      <c r="F20" s="217">
        <v>65.207001962594944</v>
      </c>
      <c r="G20" s="217">
        <v>65.986547180693449</v>
      </c>
      <c r="H20" s="218">
        <v>64.434994804822097</v>
      </c>
      <c r="I20" s="217">
        <v>79.418923125754262</v>
      </c>
      <c r="J20" s="217">
        <v>84.90064935502869</v>
      </c>
      <c r="K20" s="218">
        <v>74.143098188457543</v>
      </c>
      <c r="L20" s="217">
        <v>65.791345676368721</v>
      </c>
      <c r="M20" s="217">
        <v>72.387431072983858</v>
      </c>
      <c r="N20" s="219">
        <v>59.773324010844952</v>
      </c>
    </row>
    <row r="21" spans="1:14" ht="12.15" customHeight="1">
      <c r="A21" s="170" t="s">
        <v>78</v>
      </c>
      <c r="B21" s="187"/>
      <c r="C21" s="227">
        <v>44.818922937868521</v>
      </c>
      <c r="D21" s="227">
        <v>23.146069879486902</v>
      </c>
      <c r="E21" s="227">
        <v>43.544966105914767</v>
      </c>
      <c r="F21" s="227">
        <v>63.002746481894846</v>
      </c>
      <c r="G21" s="227">
        <v>63.982576139686962</v>
      </c>
      <c r="H21" s="228">
        <v>62.033713026025183</v>
      </c>
      <c r="I21" s="227">
        <v>78.35413611411208</v>
      </c>
      <c r="J21" s="227">
        <v>84.374735294280825</v>
      </c>
      <c r="K21" s="228">
        <v>72.565374966412804</v>
      </c>
      <c r="L21" s="227">
        <v>64.859128800808548</v>
      </c>
      <c r="M21" s="227">
        <v>71.802364512636885</v>
      </c>
      <c r="N21" s="229">
        <v>58.530193221559401</v>
      </c>
    </row>
    <row r="22" spans="1:14" ht="12.15" customHeight="1">
      <c r="A22" s="191" t="s">
        <v>79</v>
      </c>
      <c r="B22" s="175"/>
      <c r="C22" s="223">
        <v>42.800891982311043</v>
      </c>
      <c r="D22" s="223">
        <v>22.276022903006083</v>
      </c>
      <c r="E22" s="223">
        <v>41.206882745481373</v>
      </c>
      <c r="F22" s="223">
        <v>63.393290987992131</v>
      </c>
      <c r="G22" s="223">
        <v>65.179407071747931</v>
      </c>
      <c r="H22" s="224">
        <v>61.631704207526923</v>
      </c>
      <c r="I22" s="223">
        <v>78.561466823669363</v>
      </c>
      <c r="J22" s="223">
        <v>84.368818739600243</v>
      </c>
      <c r="K22" s="224">
        <v>72.984724102116033</v>
      </c>
      <c r="L22" s="223">
        <v>64.996304574508486</v>
      </c>
      <c r="M22" s="223">
        <v>71.840963291359174</v>
      </c>
      <c r="N22" s="230">
        <v>58.764021445338514</v>
      </c>
    </row>
    <row r="23" spans="1:14" ht="12.15" customHeight="1">
      <c r="A23" s="154" t="s">
        <v>110</v>
      </c>
      <c r="B23" s="187"/>
      <c r="C23" s="196">
        <v>42.828299804622681</v>
      </c>
      <c r="D23" s="196">
        <v>21.998450712694776</v>
      </c>
      <c r="E23" s="196">
        <v>41.784995267189153</v>
      </c>
      <c r="F23" s="196">
        <v>63.427329170423462</v>
      </c>
      <c r="G23" s="196">
        <v>65.395582329357723</v>
      </c>
      <c r="H23" s="196">
        <v>61.490783287385732</v>
      </c>
      <c r="I23" s="196">
        <v>79.030310044935135</v>
      </c>
      <c r="J23" s="197">
        <v>83.849958316635124</v>
      </c>
      <c r="K23" s="197">
        <v>74.409509738703676</v>
      </c>
      <c r="L23" s="196">
        <v>65.367173604962048</v>
      </c>
      <c r="M23" s="196">
        <v>71.279751731020227</v>
      </c>
      <c r="N23" s="198">
        <v>59.991095425154676</v>
      </c>
    </row>
    <row r="24" spans="1:14" ht="12.15" customHeight="1">
      <c r="A24" s="158" t="s">
        <v>80</v>
      </c>
      <c r="B24" s="187"/>
      <c r="C24" s="199">
        <v>42.094471579002878</v>
      </c>
      <c r="D24" s="200">
        <v>21.019828868190601</v>
      </c>
      <c r="E24" s="200">
        <v>42.283479927058529</v>
      </c>
      <c r="F24" s="199">
        <v>62.676775169744431</v>
      </c>
      <c r="G24" s="200">
        <v>63.791647235397015</v>
      </c>
      <c r="H24" s="200">
        <v>61.581088109314074</v>
      </c>
      <c r="I24" s="199">
        <v>79.335560180595991</v>
      </c>
      <c r="J24" s="200">
        <v>83.920900828276118</v>
      </c>
      <c r="K24" s="200">
        <v>74.94476994755793</v>
      </c>
      <c r="L24" s="200">
        <v>65.692012235154479</v>
      </c>
      <c r="M24" s="200">
        <v>71.56207241848054</v>
      </c>
      <c r="N24" s="201">
        <v>60.360329244791387</v>
      </c>
    </row>
    <row r="25" spans="1:14" ht="12.15" customHeight="1">
      <c r="A25" s="162" t="s">
        <v>81</v>
      </c>
      <c r="B25" s="187"/>
      <c r="C25" s="202">
        <v>42.321475593587941</v>
      </c>
      <c r="D25" s="203">
        <v>22.366530825789319</v>
      </c>
      <c r="E25" s="203">
        <v>40.067052860109754</v>
      </c>
      <c r="F25" s="202">
        <v>62.35550846047191</v>
      </c>
      <c r="G25" s="203">
        <v>64.317072237125913</v>
      </c>
      <c r="H25" s="203">
        <v>60.427465745599314</v>
      </c>
      <c r="I25" s="202">
        <v>78.786580627883168</v>
      </c>
      <c r="J25" s="203">
        <v>83.527239395531268</v>
      </c>
      <c r="K25" s="203">
        <v>74.251111343178962</v>
      </c>
      <c r="L25" s="203">
        <v>65.214147496492274</v>
      </c>
      <c r="M25" s="203">
        <v>71.250728688453407</v>
      </c>
      <c r="N25" s="204">
        <v>59.736219459459512</v>
      </c>
    </row>
    <row r="26" spans="1:14" ht="12.15" customHeight="1">
      <c r="A26" s="191" t="s">
        <v>82</v>
      </c>
      <c r="B26" s="175"/>
      <c r="C26" s="223">
        <v>39.826962761400324</v>
      </c>
      <c r="D26" s="223">
        <v>20.94552416041963</v>
      </c>
      <c r="E26" s="223">
        <v>37.890752053412641</v>
      </c>
      <c r="F26" s="223">
        <v>60.921059904170058</v>
      </c>
      <c r="G26" s="223">
        <v>62.983505453642969</v>
      </c>
      <c r="H26" s="224">
        <v>58.896534375812266</v>
      </c>
      <c r="I26" s="223">
        <v>78.825323896749296</v>
      </c>
      <c r="J26" s="223">
        <v>83.345690082211476</v>
      </c>
      <c r="K26" s="224">
        <v>74.505983044263658</v>
      </c>
      <c r="L26" s="223">
        <v>65.031763491285318</v>
      </c>
      <c r="M26" s="223">
        <v>70.893119761482126</v>
      </c>
      <c r="N26" s="230">
        <v>59.719322105937913</v>
      </c>
    </row>
    <row r="27" spans="1:14" ht="12.15" customHeight="1">
      <c r="A27" s="154" t="s">
        <v>83</v>
      </c>
      <c r="B27" s="187"/>
      <c r="C27" s="196">
        <v>42.756832242523238</v>
      </c>
      <c r="D27" s="196">
        <v>21.592259192134488</v>
      </c>
      <c r="E27" s="196">
        <v>42.49682490062451</v>
      </c>
      <c r="F27" s="196">
        <v>63.260598454327798</v>
      </c>
      <c r="G27" s="196">
        <v>63.071236112173601</v>
      </c>
      <c r="H27" s="196">
        <v>63.446481193013291</v>
      </c>
      <c r="I27" s="196">
        <v>79.583514698394012</v>
      </c>
      <c r="J27" s="197">
        <v>83.441827115356233</v>
      </c>
      <c r="K27" s="197">
        <v>75.899788078535749</v>
      </c>
      <c r="L27" s="196">
        <v>65.376424345798654</v>
      </c>
      <c r="M27" s="196">
        <v>70.775619666540976</v>
      </c>
      <c r="N27" s="198">
        <v>60.48714330599104</v>
      </c>
    </row>
    <row r="28" spans="1:14" ht="12.15" customHeight="1">
      <c r="A28" s="158" t="s">
        <v>84</v>
      </c>
      <c r="B28" s="187"/>
      <c r="C28" s="199">
        <v>40.885414445293875</v>
      </c>
      <c r="D28" s="200">
        <v>21.0550716864275</v>
      </c>
      <c r="E28" s="200">
        <v>39.855442774763915</v>
      </c>
      <c r="F28" s="199">
        <v>60.226121868210718</v>
      </c>
      <c r="G28" s="200">
        <v>61.369926878583783</v>
      </c>
      <c r="H28" s="200">
        <v>59.101539576752842</v>
      </c>
      <c r="I28" s="199">
        <v>78.579198198219885</v>
      </c>
      <c r="J28" s="200">
        <v>83.344889575713125</v>
      </c>
      <c r="K28" s="200">
        <v>74.030605707959296</v>
      </c>
      <c r="L28" s="200">
        <v>64.375729649626052</v>
      </c>
      <c r="M28" s="200">
        <v>70.305807115141363</v>
      </c>
      <c r="N28" s="201">
        <v>59.008371851984869</v>
      </c>
    </row>
    <row r="29" spans="1:14" ht="12.15" customHeight="1">
      <c r="A29" s="170" t="s">
        <v>85</v>
      </c>
      <c r="B29" s="187"/>
      <c r="C29" s="202">
        <v>40.188254363067188</v>
      </c>
      <c r="D29" s="203">
        <v>20.985607996246184</v>
      </c>
      <c r="E29" s="203">
        <v>38.628402685104845</v>
      </c>
      <c r="F29" s="202">
        <v>61.008503737364336</v>
      </c>
      <c r="G29" s="203">
        <v>62.345637661050418</v>
      </c>
      <c r="H29" s="203">
        <v>59.693129618113346</v>
      </c>
      <c r="I29" s="202">
        <v>78.504304801198799</v>
      </c>
      <c r="J29" s="203">
        <v>83.655449644440964</v>
      </c>
      <c r="K29" s="203">
        <v>73.593073342277251</v>
      </c>
      <c r="L29" s="203">
        <v>64.044964390307811</v>
      </c>
      <c r="M29" s="203">
        <v>70.295393873266121</v>
      </c>
      <c r="N29" s="204">
        <v>58.394133167623757</v>
      </c>
    </row>
    <row r="30" spans="1:14" ht="12.15" customHeight="1">
      <c r="A30" s="174" t="s">
        <v>86</v>
      </c>
      <c r="B30" s="175"/>
      <c r="C30" s="223">
        <v>41.76094142643813</v>
      </c>
      <c r="D30" s="223">
        <v>20.978940745628698</v>
      </c>
      <c r="E30" s="223">
        <v>41.805731610495528</v>
      </c>
      <c r="F30" s="223">
        <v>60.35872481332332</v>
      </c>
      <c r="G30" s="223">
        <v>60.320086646880085</v>
      </c>
      <c r="H30" s="224">
        <v>60.396728568689937</v>
      </c>
      <c r="I30" s="223">
        <v>78.753816255104269</v>
      </c>
      <c r="J30" s="223">
        <v>82.983375353341756</v>
      </c>
      <c r="K30" s="224">
        <v>74.725487032659032</v>
      </c>
      <c r="L30" s="223">
        <v>64.053032306233064</v>
      </c>
      <c r="M30" s="223">
        <v>69.352559550969758</v>
      </c>
      <c r="N30" s="230">
        <v>59.267284897440604</v>
      </c>
    </row>
    <row r="31" spans="1:14" ht="12.15" customHeight="1">
      <c r="A31" s="154" t="s">
        <v>87</v>
      </c>
      <c r="B31" s="187"/>
      <c r="C31" s="196">
        <v>40.559846006866408</v>
      </c>
      <c r="D31" s="196">
        <v>41.015658266061628</v>
      </c>
      <c r="E31" s="196">
        <v>40.098609934313245</v>
      </c>
      <c r="F31" s="196">
        <v>59.745219683522869</v>
      </c>
      <c r="G31" s="196">
        <v>59.908903151686928</v>
      </c>
      <c r="H31" s="196">
        <v>59.584146401036804</v>
      </c>
      <c r="I31" s="196">
        <v>78.242384198383562</v>
      </c>
      <c r="J31" s="197">
        <v>82.628166218955997</v>
      </c>
      <c r="K31" s="197">
        <v>74.068225902864498</v>
      </c>
      <c r="L31" s="196">
        <v>63.465801176358148</v>
      </c>
      <c r="M31" s="196">
        <v>68.871061321616324</v>
      </c>
      <c r="N31" s="198">
        <v>58.588756759703529</v>
      </c>
    </row>
    <row r="32" spans="1:14" ht="12.15" customHeight="1">
      <c r="A32" s="158" t="s">
        <v>88</v>
      </c>
      <c r="B32" s="187"/>
      <c r="C32" s="199">
        <v>39.478839167348639</v>
      </c>
      <c r="D32" s="200">
        <v>40.701832261897025</v>
      </c>
      <c r="E32" s="200">
        <v>38.242145086366492</v>
      </c>
      <c r="F32" s="199">
        <v>59.4685175586336</v>
      </c>
      <c r="G32" s="200">
        <v>61.754455988062148</v>
      </c>
      <c r="H32" s="200">
        <v>57.213484784693911</v>
      </c>
      <c r="I32" s="199">
        <v>78.365997704981169</v>
      </c>
      <c r="J32" s="200">
        <v>83.488979177152913</v>
      </c>
      <c r="K32" s="200">
        <v>73.485390398709427</v>
      </c>
      <c r="L32" s="200">
        <v>63.498282020311258</v>
      </c>
      <c r="M32" s="200">
        <v>69.589413199097933</v>
      </c>
      <c r="N32" s="201">
        <v>57.999389604714274</v>
      </c>
    </row>
    <row r="33" spans="1:14" ht="12.15" customHeight="1">
      <c r="A33" s="170" t="s">
        <v>89</v>
      </c>
      <c r="B33" s="187"/>
      <c r="C33" s="202">
        <v>39.604091754175933</v>
      </c>
      <c r="D33" s="203">
        <v>37.398880710825999</v>
      </c>
      <c r="E33" s="203">
        <v>41.83559045227981</v>
      </c>
      <c r="F33" s="202">
        <v>60.141856950070064</v>
      </c>
      <c r="G33" s="203">
        <v>60.056631059048478</v>
      </c>
      <c r="H33" s="203">
        <v>60.226006257209846</v>
      </c>
      <c r="I33" s="202">
        <v>78.431153439674517</v>
      </c>
      <c r="J33" s="203">
        <v>83.909054325469455</v>
      </c>
      <c r="K33" s="203">
        <v>73.212728132462701</v>
      </c>
      <c r="L33" s="203">
        <v>63.652393712321135</v>
      </c>
      <c r="M33" s="203">
        <v>70.107264150471906</v>
      </c>
      <c r="N33" s="204">
        <v>57.826251045346716</v>
      </c>
    </row>
    <row r="34" spans="1:14" ht="12.15" customHeight="1">
      <c r="A34" s="174" t="s">
        <v>90</v>
      </c>
      <c r="B34" s="175"/>
      <c r="C34" s="223">
        <v>41.321284534459224</v>
      </c>
      <c r="D34" s="223">
        <v>39.201975891502109</v>
      </c>
      <c r="E34" s="223">
        <v>43.462180450893342</v>
      </c>
      <c r="F34" s="223">
        <v>61.772391107321475</v>
      </c>
      <c r="G34" s="223">
        <v>60.644756958161175</v>
      </c>
      <c r="H34" s="224">
        <v>62.883146313458774</v>
      </c>
      <c r="I34" s="223">
        <v>79.999632808500579</v>
      </c>
      <c r="J34" s="223">
        <v>84.182718867036343</v>
      </c>
      <c r="K34" s="224">
        <v>76.017910441901989</v>
      </c>
      <c r="L34" s="223">
        <v>64.817519943220162</v>
      </c>
      <c r="M34" s="223">
        <v>70.275016576357274</v>
      </c>
      <c r="N34" s="230">
        <v>59.89547198201285</v>
      </c>
    </row>
    <row r="35" spans="1:14" ht="12.15" customHeight="1">
      <c r="A35" s="154" t="s">
        <v>91</v>
      </c>
      <c r="B35" s="187"/>
      <c r="C35" s="196">
        <v>40.496722757191556</v>
      </c>
      <c r="D35" s="196">
        <v>41.557735565643839</v>
      </c>
      <c r="E35" s="196">
        <v>39.424668981462865</v>
      </c>
      <c r="F35" s="196">
        <v>59.496770923508919</v>
      </c>
      <c r="G35" s="196">
        <v>60.826599513611697</v>
      </c>
      <c r="H35" s="196">
        <v>58.186778890305256</v>
      </c>
      <c r="I35" s="196">
        <v>79.682944919999585</v>
      </c>
      <c r="J35" s="197">
        <v>84.392890170894361</v>
      </c>
      <c r="K35" s="197">
        <v>75.201365435107974</v>
      </c>
      <c r="L35" s="196">
        <v>64.562148449239984</v>
      </c>
      <c r="M35" s="196">
        <v>70.379270218605171</v>
      </c>
      <c r="N35" s="198">
        <v>59.317889422030241</v>
      </c>
    </row>
    <row r="36" spans="1:14" ht="12.15" customHeight="1">
      <c r="A36" s="158" t="s">
        <v>92</v>
      </c>
      <c r="B36" s="187"/>
      <c r="C36" s="199">
        <v>42.094742723853273</v>
      </c>
      <c r="D36" s="200">
        <v>43.527226235268301</v>
      </c>
      <c r="E36" s="200">
        <v>40.641535315857645</v>
      </c>
      <c r="F36" s="199">
        <v>61.052686910227841</v>
      </c>
      <c r="G36" s="200">
        <v>62.330576897646523</v>
      </c>
      <c r="H36" s="200">
        <v>59.789068851765649</v>
      </c>
      <c r="I36" s="199">
        <v>80.506165611444189</v>
      </c>
      <c r="J36" s="200">
        <v>85.445124438156384</v>
      </c>
      <c r="K36" s="200">
        <v>75.802098984247834</v>
      </c>
      <c r="L36" s="200">
        <v>65.056477089961376</v>
      </c>
      <c r="M36" s="200">
        <v>71.099560544367108</v>
      </c>
      <c r="N36" s="201">
        <v>59.604903341808935</v>
      </c>
    </row>
    <row r="37" spans="1:14" ht="12.15" customHeight="1">
      <c r="A37" s="170" t="s">
        <v>93</v>
      </c>
      <c r="B37" s="187"/>
      <c r="C37" s="202">
        <v>42.408179423600757</v>
      </c>
      <c r="D37" s="203">
        <v>42.885932542857006</v>
      </c>
      <c r="E37" s="203">
        <v>41.922615926994474</v>
      </c>
      <c r="F37" s="202">
        <v>61.118192358420288</v>
      </c>
      <c r="G37" s="203">
        <v>62.801170368340216</v>
      </c>
      <c r="H37" s="203">
        <v>59.452463029968534</v>
      </c>
      <c r="I37" s="202">
        <v>79.239212390361146</v>
      </c>
      <c r="J37" s="203">
        <v>84.789350027580511</v>
      </c>
      <c r="K37" s="203">
        <v>73.95548858529709</v>
      </c>
      <c r="L37" s="203">
        <v>63.933875880528177</v>
      </c>
      <c r="M37" s="203">
        <v>70.359111952117459</v>
      </c>
      <c r="N37" s="204">
        <v>58.140403428127271</v>
      </c>
    </row>
    <row r="38" spans="1:14" ht="12.15" customHeight="1">
      <c r="A38" s="174" t="s">
        <v>94</v>
      </c>
      <c r="B38" s="175"/>
      <c r="C38" s="223">
        <v>39.468451366497419</v>
      </c>
      <c r="D38" s="223">
        <v>42.414201602276442</v>
      </c>
      <c r="E38" s="223">
        <v>36.472361305271264</v>
      </c>
      <c r="F38" s="223">
        <v>59.140608666988058</v>
      </c>
      <c r="G38" s="223">
        <v>61.247984962228394</v>
      </c>
      <c r="H38" s="224">
        <v>57.056559611600697</v>
      </c>
      <c r="I38" s="223">
        <v>80.155411934306215</v>
      </c>
      <c r="J38" s="223">
        <v>84.41113534343269</v>
      </c>
      <c r="K38" s="224">
        <v>76.106178011940841</v>
      </c>
      <c r="L38" s="223">
        <v>64.74839386837138</v>
      </c>
      <c r="M38" s="223">
        <v>70.120591301404914</v>
      </c>
      <c r="N38" s="230">
        <v>59.905364213008248</v>
      </c>
    </row>
    <row r="39" spans="1:14" ht="12.15" customHeight="1">
      <c r="A39" s="154" t="s">
        <v>95</v>
      </c>
      <c r="B39" s="187"/>
      <c r="C39" s="197">
        <v>38.883396407551288</v>
      </c>
      <c r="D39" s="197">
        <v>40.258129304513218</v>
      </c>
      <c r="E39" s="197">
        <v>37.483897057825736</v>
      </c>
      <c r="F39" s="197">
        <v>58.006344270118255</v>
      </c>
      <c r="G39" s="197">
        <v>59.134329483890902</v>
      </c>
      <c r="H39" s="231">
        <v>56.88983219844954</v>
      </c>
      <c r="I39" s="197">
        <v>79.863483986344619</v>
      </c>
      <c r="J39" s="197">
        <v>84.026787190868944</v>
      </c>
      <c r="K39" s="231">
        <v>75.903005621954705</v>
      </c>
      <c r="L39" s="197">
        <v>64.242862009984322</v>
      </c>
      <c r="M39" s="197">
        <v>69.516998545536069</v>
      </c>
      <c r="N39" s="198">
        <v>59.489140924018464</v>
      </c>
    </row>
    <row r="40" spans="1:14" ht="12.15" customHeight="1">
      <c r="A40" s="158" t="s">
        <v>96</v>
      </c>
      <c r="B40" s="187"/>
      <c r="C40" s="200">
        <v>39.466048159203154</v>
      </c>
      <c r="D40" s="200">
        <v>38.782125592302592</v>
      </c>
      <c r="E40" s="200">
        <v>40.163101990710622</v>
      </c>
      <c r="F40" s="200">
        <v>57.729870984232939</v>
      </c>
      <c r="G40" s="200">
        <v>57.134022062840259</v>
      </c>
      <c r="H40" s="233">
        <v>58.320514361094077</v>
      </c>
      <c r="I40" s="200">
        <v>79.636882800484102</v>
      </c>
      <c r="J40" s="200">
        <v>83.691426957947513</v>
      </c>
      <c r="K40" s="233">
        <v>75.77958996121707</v>
      </c>
      <c r="L40" s="200">
        <v>64.029154225182126</v>
      </c>
      <c r="M40" s="200">
        <v>69.233165869360974</v>
      </c>
      <c r="N40" s="201">
        <v>59.338445756961534</v>
      </c>
    </row>
    <row r="41" spans="1:14" ht="12.15" customHeight="1">
      <c r="A41" s="170" t="s">
        <v>97</v>
      </c>
      <c r="B41" s="187"/>
      <c r="C41" s="220">
        <v>36.15834015630071</v>
      </c>
      <c r="D41" s="220">
        <v>35.086200544188671</v>
      </c>
      <c r="E41" s="220">
        <v>37.25277870271767</v>
      </c>
      <c r="F41" s="220">
        <v>55.844154419171971</v>
      </c>
      <c r="G41" s="220">
        <v>55.392202845241037</v>
      </c>
      <c r="H41" s="221">
        <v>56.292864877738452</v>
      </c>
      <c r="I41" s="220">
        <v>78.672189323357244</v>
      </c>
      <c r="J41" s="220">
        <v>83.231875972711848</v>
      </c>
      <c r="K41" s="221">
        <v>74.333702425435135</v>
      </c>
      <c r="L41" s="220">
        <v>63.146279596394081</v>
      </c>
      <c r="M41" s="220">
        <v>68.661034545811191</v>
      </c>
      <c r="N41" s="222">
        <v>58.1747185723613</v>
      </c>
    </row>
    <row r="42" spans="1:14" ht="12.15" customHeight="1">
      <c r="A42" s="174" t="s">
        <v>98</v>
      </c>
      <c r="B42" s="175"/>
      <c r="C42" s="223">
        <v>34.406191451340824</v>
      </c>
      <c r="D42" s="223">
        <v>35.604829163904952</v>
      </c>
      <c r="E42" s="223">
        <v>33.181850408026428</v>
      </c>
      <c r="F42" s="223">
        <v>55.155090084703438</v>
      </c>
      <c r="G42" s="223">
        <v>55.96176500958515</v>
      </c>
      <c r="H42" s="224">
        <v>54.353468298300363</v>
      </c>
      <c r="I42" s="223">
        <v>78.840761182687359</v>
      </c>
      <c r="J42" s="223">
        <v>83.04505254483658</v>
      </c>
      <c r="K42" s="224">
        <v>74.841633299811875</v>
      </c>
      <c r="L42" s="223">
        <v>63.184592769610305</v>
      </c>
      <c r="M42" s="223">
        <v>68.469761612872148</v>
      </c>
      <c r="N42" s="230">
        <v>58.421228497557379</v>
      </c>
    </row>
    <row r="43" spans="1:14" ht="12.15" customHeight="1">
      <c r="A43" s="154" t="s">
        <v>99</v>
      </c>
      <c r="B43" s="187"/>
      <c r="C43" s="214">
        <v>34.143068438098545</v>
      </c>
      <c r="D43" s="214">
        <v>35.0415817309432</v>
      </c>
      <c r="E43" s="214">
        <v>33.225996700739174</v>
      </c>
      <c r="F43" s="214">
        <v>53.713765563544413</v>
      </c>
      <c r="G43" s="214">
        <v>54.278124892962467</v>
      </c>
      <c r="H43" s="215">
        <v>53.152946956778855</v>
      </c>
      <c r="I43" s="214">
        <v>78.245706472702025</v>
      </c>
      <c r="J43" s="214">
        <v>82.531256735252981</v>
      </c>
      <c r="K43" s="215">
        <v>74.171663698940563</v>
      </c>
      <c r="L43" s="214">
        <v>62.671803242775809</v>
      </c>
      <c r="M43" s="214">
        <v>68.086258417003592</v>
      </c>
      <c r="N43" s="216">
        <v>57.794528934352257</v>
      </c>
    </row>
    <row r="44" spans="1:14" ht="12.15" customHeight="1">
      <c r="A44" s="158" t="s">
        <v>100</v>
      </c>
      <c r="B44" s="187"/>
      <c r="C44" s="217">
        <v>35.764841322432389</v>
      </c>
      <c r="D44" s="217">
        <v>36.422853752712065</v>
      </c>
      <c r="E44" s="217">
        <v>35.093847260752561</v>
      </c>
      <c r="F44" s="217">
        <v>55.151895197705429</v>
      </c>
      <c r="G44" s="217">
        <v>55.537041863504413</v>
      </c>
      <c r="H44" s="218">
        <v>54.76918327314916</v>
      </c>
      <c r="I44" s="217">
        <v>78.320945714822329</v>
      </c>
      <c r="J44" s="217">
        <v>82.71678743011465</v>
      </c>
      <c r="K44" s="218">
        <v>74.14382792926537</v>
      </c>
      <c r="L44" s="217">
        <v>62.637797774105131</v>
      </c>
      <c r="M44" s="217">
        <v>68.043112585476436</v>
      </c>
      <c r="N44" s="219">
        <v>57.77027056792064</v>
      </c>
    </row>
    <row r="45" spans="1:14" ht="12.15" customHeight="1">
      <c r="A45" s="170" t="s">
        <v>101</v>
      </c>
      <c r="B45" s="187"/>
      <c r="C45" s="220">
        <v>36.921124636647541</v>
      </c>
      <c r="D45" s="220">
        <v>39.770951650612218</v>
      </c>
      <c r="E45" s="220">
        <v>34.015264399813645</v>
      </c>
      <c r="F45" s="220">
        <v>56.205208791348099</v>
      </c>
      <c r="G45" s="220">
        <v>57.535544706604121</v>
      </c>
      <c r="H45" s="221">
        <v>54.882902987236413</v>
      </c>
      <c r="I45" s="220">
        <v>78.478705216627617</v>
      </c>
      <c r="J45" s="220">
        <v>83.077363199065886</v>
      </c>
      <c r="K45" s="221">
        <v>74.109962768592226</v>
      </c>
      <c r="L45" s="220">
        <v>62.852103350045766</v>
      </c>
      <c r="M45" s="220">
        <v>68.524959113664892</v>
      </c>
      <c r="N45" s="1002">
        <f>I45-C45</f>
        <v>41.557580579980076</v>
      </c>
    </row>
    <row r="46" spans="1:14" ht="12.15" customHeight="1">
      <c r="A46" s="166" t="s">
        <v>102</v>
      </c>
      <c r="B46" s="167"/>
      <c r="C46" s="246">
        <v>37.124238519307475</v>
      </c>
      <c r="D46" s="246">
        <v>38.088616051179713</v>
      </c>
      <c r="E46" s="246">
        <v>36.141285316266881</v>
      </c>
      <c r="F46" s="246">
        <v>56.96919165902311</v>
      </c>
      <c r="G46" s="246">
        <v>56.843006267420016</v>
      </c>
      <c r="H46" s="247">
        <v>57.094590916680538</v>
      </c>
      <c r="I46" s="246">
        <v>79.041567194540292</v>
      </c>
      <c r="J46" s="246">
        <v>82.883153621100462</v>
      </c>
      <c r="K46" s="247">
        <v>75.393024691661722</v>
      </c>
      <c r="L46" s="246">
        <v>63.323380856033033</v>
      </c>
      <c r="M46" s="246">
        <v>68.241055168525662</v>
      </c>
      <c r="N46" s="917">
        <v>58.896973814325278</v>
      </c>
    </row>
    <row r="47" spans="1:14" ht="12.15" customHeight="1">
      <c r="A47" s="154" t="s">
        <v>402</v>
      </c>
      <c r="B47" s="187"/>
      <c r="C47" s="214">
        <v>36.744644538784364</v>
      </c>
      <c r="D47" s="214">
        <v>39.281269360607929</v>
      </c>
      <c r="E47" s="214">
        <v>34.162193717964918</v>
      </c>
      <c r="F47" s="214">
        <v>57.316213064461792</v>
      </c>
      <c r="G47" s="214">
        <v>58.49608511512497</v>
      </c>
      <c r="H47" s="215">
        <v>56.145136232164447</v>
      </c>
      <c r="I47" s="214">
        <v>78.981576497192066</v>
      </c>
      <c r="J47" s="214">
        <v>83.320413969469286</v>
      </c>
      <c r="K47" s="215">
        <v>74.862782198066398</v>
      </c>
      <c r="L47" s="214">
        <v>63.266502807667202</v>
      </c>
      <c r="M47" s="214">
        <v>68.688008280000261</v>
      </c>
      <c r="N47" s="216">
        <v>58.388780569324894</v>
      </c>
    </row>
    <row r="48" spans="1:14" ht="12.15" customHeight="1">
      <c r="A48" s="158" t="s">
        <v>403</v>
      </c>
      <c r="B48" s="187"/>
      <c r="C48" s="217">
        <v>37.198016029438669</v>
      </c>
      <c r="D48" s="217">
        <v>38.249429553647253</v>
      </c>
      <c r="E48" s="217">
        <v>36.128341354002551</v>
      </c>
      <c r="F48" s="217">
        <v>56.999945520533224</v>
      </c>
      <c r="G48" s="217">
        <v>58.201457433103883</v>
      </c>
      <c r="H48" s="218">
        <v>55.808921577635886</v>
      </c>
      <c r="I48" s="217">
        <v>78.505432767456838</v>
      </c>
      <c r="J48" s="217">
        <v>83.034908277589025</v>
      </c>
      <c r="K48" s="218">
        <v>74.207307132055618</v>
      </c>
      <c r="L48" s="217">
        <v>62.841501487043189</v>
      </c>
      <c r="M48" s="217">
        <v>68.396594334957697</v>
      </c>
      <c r="N48" s="219">
        <v>57.845203753136985</v>
      </c>
    </row>
    <row r="49" spans="1:14" ht="12.15" customHeight="1">
      <c r="A49" s="170" t="s">
        <v>404</v>
      </c>
      <c r="B49" s="187"/>
      <c r="C49" s="220">
        <v>37.424250352031486</v>
      </c>
      <c r="D49" s="220">
        <v>37.365680057932465</v>
      </c>
      <c r="E49" s="220">
        <v>37.483896856068384</v>
      </c>
      <c r="F49" s="220">
        <v>56.65036371295826</v>
      </c>
      <c r="G49" s="220">
        <v>56.826933151844536</v>
      </c>
      <c r="H49" s="221">
        <v>56.475304423982685</v>
      </c>
      <c r="I49" s="220">
        <v>78.08592105143866</v>
      </c>
      <c r="J49" s="220">
        <v>82.962264491915704</v>
      </c>
      <c r="K49" s="221">
        <v>73.458408729777886</v>
      </c>
      <c r="L49" s="220">
        <v>62.526096021865726</v>
      </c>
      <c r="M49" s="220">
        <v>68.287776317445207</v>
      </c>
      <c r="N49" s="222">
        <v>57.344097970705405</v>
      </c>
    </row>
    <row r="50" spans="1:14" ht="12.15" customHeight="1">
      <c r="A50" s="166" t="s">
        <v>405</v>
      </c>
      <c r="B50" s="167"/>
      <c r="C50" s="246">
        <v>37.254984194999146</v>
      </c>
      <c r="D50" s="246">
        <v>37.300476602926622</v>
      </c>
      <c r="E50" s="246">
        <v>37.20863106970797</v>
      </c>
      <c r="F50" s="246">
        <v>57.222605901940589</v>
      </c>
      <c r="G50" s="246">
        <v>57.839180598793668</v>
      </c>
      <c r="H50" s="247">
        <v>56.611311950345012</v>
      </c>
      <c r="I50" s="246">
        <v>78.639270316440104</v>
      </c>
      <c r="J50" s="246">
        <v>82.994302331875531</v>
      </c>
      <c r="K50" s="247">
        <v>74.5066826889487</v>
      </c>
      <c r="L50" s="246">
        <v>62.943717100649344</v>
      </c>
      <c r="M50" s="246">
        <v>68.289602037214934</v>
      </c>
      <c r="N50" s="917">
        <v>58.136142946189672</v>
      </c>
    </row>
    <row r="51" spans="1:14" ht="12.15" customHeight="1">
      <c r="A51" s="154" t="s">
        <v>419</v>
      </c>
      <c r="B51" s="187"/>
      <c r="C51" s="214">
        <v>34.380472493416768</v>
      </c>
      <c r="D51" s="214">
        <v>33.784401792361379</v>
      </c>
      <c r="E51" s="214">
        <v>34.987996017948646</v>
      </c>
      <c r="F51" s="214">
        <v>55.934562167850572</v>
      </c>
      <c r="G51" s="214">
        <v>55.502963415648722</v>
      </c>
      <c r="H51" s="215">
        <v>56.362578526724377</v>
      </c>
      <c r="I51" s="214">
        <v>78.376513036883821</v>
      </c>
      <c r="J51" s="214">
        <v>82.292474866716162</v>
      </c>
      <c r="K51" s="215">
        <v>74.660205374943544</v>
      </c>
      <c r="L51" s="214">
        <v>62.711566734592324</v>
      </c>
      <c r="M51" s="214">
        <v>67.670194629394018</v>
      </c>
      <c r="N51" s="216">
        <v>58.252179524527662</v>
      </c>
    </row>
    <row r="52" spans="1:14" ht="12.15" customHeight="1">
      <c r="A52" s="158" t="s">
        <v>420</v>
      </c>
      <c r="B52" s="187"/>
      <c r="C52" s="217">
        <v>35.02223633407776</v>
      </c>
      <c r="D52" s="217">
        <v>35.403366899073404</v>
      </c>
      <c r="E52" s="217">
        <v>34.633423904239109</v>
      </c>
      <c r="F52" s="217">
        <v>55.362609204635341</v>
      </c>
      <c r="G52" s="217">
        <v>55.056346552151346</v>
      </c>
      <c r="H52" s="218">
        <v>55.666728269816446</v>
      </c>
      <c r="I52" s="217">
        <v>78.575625208547649</v>
      </c>
      <c r="J52" s="217">
        <v>82.328154107934054</v>
      </c>
      <c r="K52" s="218">
        <v>75.012944193869458</v>
      </c>
      <c r="L52" s="217">
        <v>62.857768689437918</v>
      </c>
      <c r="M52" s="217">
        <v>67.775414026082998</v>
      </c>
      <c r="N52" s="219">
        <v>58.433654595607059</v>
      </c>
    </row>
    <row r="53" spans="1:14" ht="12.15" customHeight="1">
      <c r="A53" s="170" t="s">
        <v>421</v>
      </c>
      <c r="B53" s="187"/>
      <c r="C53" s="220">
        <v>35.969506894360926</v>
      </c>
      <c r="D53" s="220">
        <v>36.398953785565816</v>
      </c>
      <c r="E53" s="220">
        <v>35.530827194361564</v>
      </c>
      <c r="F53" s="220">
        <v>56.083736776123658</v>
      </c>
      <c r="G53" s="220">
        <v>56.662399063690295</v>
      </c>
      <c r="H53" s="221">
        <v>55.508423064284123</v>
      </c>
      <c r="I53" s="220">
        <v>77.874420506905622</v>
      </c>
      <c r="J53" s="220">
        <v>82.159224949990872</v>
      </c>
      <c r="K53" s="221">
        <v>73.804861508615232</v>
      </c>
      <c r="L53" s="220">
        <v>62.365263753395389</v>
      </c>
      <c r="M53" s="220">
        <v>67.716942079968504</v>
      </c>
      <c r="N53" s="222">
        <v>57.549002759476203</v>
      </c>
    </row>
    <row r="54" spans="1:14" ht="12.15" customHeight="1">
      <c r="A54" s="166" t="s">
        <v>418</v>
      </c>
      <c r="B54" s="167"/>
      <c r="C54" s="246">
        <v>35.192383950338254</v>
      </c>
      <c r="D54" s="246">
        <v>36.530123155587383</v>
      </c>
      <c r="E54" s="246">
        <v>33.82581235901462</v>
      </c>
      <c r="F54" s="246">
        <v>56.522830427062239</v>
      </c>
      <c r="G54" s="246">
        <v>57.431816649788566</v>
      </c>
      <c r="H54" s="247">
        <v>55.619345994535863</v>
      </c>
      <c r="I54" s="246">
        <v>79.060966875806187</v>
      </c>
      <c r="J54" s="246">
        <v>82.42231376572262</v>
      </c>
      <c r="K54" s="247">
        <v>75.86933930244416</v>
      </c>
      <c r="L54" s="246">
        <v>63.395152089685908</v>
      </c>
      <c r="M54" s="246">
        <v>68.047665360545892</v>
      </c>
      <c r="N54" s="917">
        <v>59.208962437777473</v>
      </c>
    </row>
    <row r="55" spans="1:14" s="1138" customFormat="1" ht="11.4" customHeight="1">
      <c r="A55" s="819" t="s">
        <v>450</v>
      </c>
      <c r="B55" s="820"/>
      <c r="C55" s="902">
        <v>33.702293554215721</v>
      </c>
      <c r="D55" s="843">
        <v>34.821308360593612</v>
      </c>
      <c r="E55" s="843">
        <v>32.559221640183253</v>
      </c>
      <c r="F55" s="843">
        <v>54.54475925226982</v>
      </c>
      <c r="G55" s="843">
        <v>55.202637397316337</v>
      </c>
      <c r="H55" s="844">
        <v>53.890659121722614</v>
      </c>
      <c r="I55" s="902">
        <v>78.431097208180944</v>
      </c>
      <c r="J55" s="843">
        <v>81.385397019805197</v>
      </c>
      <c r="K55" s="844">
        <v>75.626658054432255</v>
      </c>
      <c r="L55" s="843">
        <v>62.955214836627725</v>
      </c>
      <c r="M55" s="843">
        <v>67.278073025089299</v>
      </c>
      <c r="N55" s="845">
        <v>59.066360772422343</v>
      </c>
    </row>
    <row r="56" spans="1:14" s="1138" customFormat="1" ht="11.4" customHeight="1">
      <c r="A56" s="1136" t="s">
        <v>451</v>
      </c>
      <c r="B56" s="832"/>
      <c r="C56" s="846">
        <v>28.588397168349871</v>
      </c>
      <c r="D56" s="846">
        <v>28.632269716972267</v>
      </c>
      <c r="E56" s="846">
        <v>28.543511659256826</v>
      </c>
      <c r="F56" s="846">
        <v>49.960713336529807</v>
      </c>
      <c r="G56" s="846">
        <v>48.338292860222595</v>
      </c>
      <c r="H56" s="847">
        <v>51.576939289920936</v>
      </c>
      <c r="I56" s="846">
        <v>75.518393798578671</v>
      </c>
      <c r="J56" s="846">
        <v>78.68936755094515</v>
      </c>
      <c r="K56" s="847">
        <v>72.507454468390122</v>
      </c>
      <c r="L56" s="846">
        <v>60.478948713554736</v>
      </c>
      <c r="M56" s="846">
        <v>64.944845602819882</v>
      </c>
      <c r="N56" s="848">
        <v>56.460632198840841</v>
      </c>
    </row>
    <row r="57" spans="1:14" s="1138" customFormat="1" ht="11.4" customHeight="1">
      <c r="A57" s="819" t="s">
        <v>452</v>
      </c>
      <c r="B57" s="820"/>
      <c r="C57" s="902">
        <v>32.246978511015662</v>
      </c>
      <c r="D57" s="843">
        <v>33.384663638686796</v>
      </c>
      <c r="E57" s="843">
        <v>31.0804600533646</v>
      </c>
      <c r="F57" s="843">
        <v>52.656675441981946</v>
      </c>
      <c r="G57" s="843">
        <v>52.371529280071591</v>
      </c>
      <c r="H57" s="844">
        <v>52.941329599232816</v>
      </c>
      <c r="I57" s="902">
        <v>77.145615002602781</v>
      </c>
      <c r="J57" s="843">
        <v>80.581143870844045</v>
      </c>
      <c r="K57" s="844">
        <v>73.882373642202552</v>
      </c>
      <c r="L57" s="843">
        <v>61.792640865547668</v>
      </c>
      <c r="M57" s="843">
        <v>66.554886941857447</v>
      </c>
      <c r="N57" s="845">
        <v>57.506930538431746</v>
      </c>
    </row>
    <row r="58" spans="1:14">
      <c r="A58" s="1136" t="s">
        <v>453</v>
      </c>
      <c r="B58" s="832"/>
      <c r="C58" s="846">
        <v>36.56102077025885</v>
      </c>
      <c r="D58" s="846">
        <v>37.357315538119238</v>
      </c>
      <c r="E58" s="846">
        <v>35.720382024519573</v>
      </c>
      <c r="F58" s="846">
        <v>55.578989306662301</v>
      </c>
      <c r="G58" s="846">
        <v>56.121587554096834</v>
      </c>
      <c r="H58" s="847">
        <v>55.02514230159413</v>
      </c>
      <c r="I58" s="846">
        <v>79.206744650919759</v>
      </c>
      <c r="J58" s="846">
        <v>82.636400716830849</v>
      </c>
      <c r="K58" s="847">
        <v>75.937334477519556</v>
      </c>
      <c r="L58" s="846">
        <v>63.428572957478899</v>
      </c>
      <c r="M58" s="846">
        <v>68.294032498626379</v>
      </c>
      <c r="N58" s="848">
        <v>59.044833672095763</v>
      </c>
    </row>
    <row r="59" spans="1:14" s="1138" customFormat="1" ht="11.4" customHeight="1">
      <c r="A59" s="819" t="s">
        <v>468</v>
      </c>
      <c r="B59" s="820"/>
      <c r="C59" s="902">
        <v>36.726201084591779</v>
      </c>
      <c r="D59" s="843">
        <v>36.182443456522329</v>
      </c>
      <c r="E59" s="843">
        <v>37.283801289569041</v>
      </c>
      <c r="F59" s="843">
        <v>56.152328517929618</v>
      </c>
      <c r="G59" s="843">
        <v>56.07774609073828</v>
      </c>
      <c r="H59" s="844">
        <v>56.227030042408565</v>
      </c>
      <c r="I59" s="902">
        <v>79.016713788700841</v>
      </c>
      <c r="J59" s="843">
        <v>82.122852085190928</v>
      </c>
      <c r="K59" s="844">
        <v>76.06220529595933</v>
      </c>
      <c r="L59" s="843">
        <v>63.243395795434452</v>
      </c>
      <c r="M59" s="843">
        <v>67.767399739749578</v>
      </c>
      <c r="N59" s="845">
        <v>59.186627416884441</v>
      </c>
    </row>
    <row r="60" spans="1:14" s="1138" customFormat="1" ht="11.4" customHeight="1">
      <c r="A60" s="1136" t="s">
        <v>469</v>
      </c>
      <c r="B60" s="832"/>
      <c r="C60" s="846">
        <v>37.999323741684151</v>
      </c>
      <c r="D60" s="846">
        <v>35.542573127433933</v>
      </c>
      <c r="E60" s="846">
        <v>40.519893556139834</v>
      </c>
      <c r="F60" s="846">
        <v>57.881739518753214</v>
      </c>
      <c r="G60" s="846">
        <v>56.568149525952357</v>
      </c>
      <c r="H60" s="847">
        <v>59.198981748801252</v>
      </c>
      <c r="I60" s="846">
        <v>79.53006369362069</v>
      </c>
      <c r="J60" s="846">
        <v>82.04076124282301</v>
      </c>
      <c r="K60" s="847">
        <v>77.140135278173759</v>
      </c>
      <c r="L60" s="846">
        <v>63.534342414509801</v>
      </c>
      <c r="M60" s="846">
        <v>67.661691109869395</v>
      </c>
      <c r="N60" s="848">
        <v>59.832435210227963</v>
      </c>
    </row>
    <row r="61" spans="1:14" s="1138" customFormat="1" ht="11.4" customHeight="1">
      <c r="A61" s="819" t="s">
        <v>470</v>
      </c>
      <c r="B61" s="820"/>
      <c r="C61" s="902">
        <v>39.31584859338237</v>
      </c>
      <c r="D61" s="843">
        <v>36.826606731421826</v>
      </c>
      <c r="E61" s="843">
        <v>41.855931292307218</v>
      </c>
      <c r="F61" s="843">
        <v>58.376566701153131</v>
      </c>
      <c r="G61" s="843">
        <v>56.355147316748088</v>
      </c>
      <c r="H61" s="844">
        <v>60.397912500695249</v>
      </c>
      <c r="I61" s="902">
        <v>79.742540300705301</v>
      </c>
      <c r="J61" s="843">
        <v>82.391460681643508</v>
      </c>
      <c r="K61" s="844">
        <v>77.221620732192719</v>
      </c>
      <c r="L61" s="843">
        <v>63.5180741678098</v>
      </c>
      <c r="M61" s="843">
        <v>67.681601782165217</v>
      </c>
      <c r="N61" s="845">
        <v>59.785322165338542</v>
      </c>
    </row>
    <row r="62" spans="1:14">
      <c r="A62" s="1136" t="s">
        <v>471</v>
      </c>
      <c r="B62" s="832"/>
      <c r="C62" s="846">
        <v>36.400132906645162</v>
      </c>
      <c r="D62" s="846">
        <v>37.505066152667382</v>
      </c>
      <c r="E62" s="846">
        <v>35.248212202849828</v>
      </c>
      <c r="F62" s="846">
        <v>56.283275195057072</v>
      </c>
      <c r="G62" s="846">
        <v>56.781500296139562</v>
      </c>
      <c r="H62" s="847">
        <v>55.778600988491519</v>
      </c>
      <c r="I62" s="846">
        <v>78.783071417319093</v>
      </c>
      <c r="J62" s="846">
        <v>82.367665688810661</v>
      </c>
      <c r="K62" s="847">
        <v>75.362136953408537</v>
      </c>
      <c r="L62" s="846">
        <v>63.021011861814692</v>
      </c>
      <c r="M62" s="846">
        <v>68.069810600758046</v>
      </c>
      <c r="N62" s="848">
        <v>58.485348303804109</v>
      </c>
    </row>
    <row r="63" spans="1:14" s="1138" customFormat="1" ht="11.4" customHeight="1">
      <c r="A63" s="819" t="s">
        <v>472</v>
      </c>
      <c r="B63" s="820"/>
      <c r="C63" s="902">
        <v>38.118095308844495</v>
      </c>
      <c r="D63" s="843">
        <v>38.642035506161719</v>
      </c>
      <c r="E63" s="843">
        <v>37.578217229290004</v>
      </c>
      <c r="F63" s="843">
        <v>57.449737351794994</v>
      </c>
      <c r="G63" s="843">
        <v>57.33478708266739</v>
      </c>
      <c r="H63" s="844">
        <v>57.565297741058217</v>
      </c>
      <c r="I63" s="902">
        <v>79.552918562234254</v>
      </c>
      <c r="J63" s="843">
        <v>82.908929452704101</v>
      </c>
      <c r="K63" s="844">
        <v>76.356734830099938</v>
      </c>
      <c r="L63" s="843">
        <v>63.65130517743868</v>
      </c>
      <c r="M63" s="843">
        <v>68.603471725898743</v>
      </c>
      <c r="N63" s="845">
        <v>59.209715923670792</v>
      </c>
    </row>
    <row r="64" spans="1:14" s="1138" customFormat="1" ht="11.4" customHeight="1">
      <c r="A64" s="1136" t="s">
        <v>473</v>
      </c>
      <c r="B64" s="832"/>
      <c r="C64" s="846">
        <v>38.697927875283007</v>
      </c>
      <c r="D64" s="846">
        <v>39.146074342509301</v>
      </c>
      <c r="E64" s="846">
        <v>38.23011623534547</v>
      </c>
      <c r="F64" s="846">
        <v>57.560101431916358</v>
      </c>
      <c r="G64" s="846">
        <v>57.713383758173855</v>
      </c>
      <c r="H64" s="847">
        <v>57.404766443934051</v>
      </c>
      <c r="I64" s="846">
        <v>79.401686107083705</v>
      </c>
      <c r="J64" s="846">
        <v>83.09867902714231</v>
      </c>
      <c r="K64" s="847">
        <v>75.875018818258951</v>
      </c>
      <c r="L64" s="846">
        <v>63.501122622592789</v>
      </c>
      <c r="M64" s="846">
        <v>68.764465033392071</v>
      </c>
      <c r="N64" s="848">
        <v>58.774164814114869</v>
      </c>
    </row>
    <row r="65" spans="1:14" s="1138" customFormat="1" ht="11.4" customHeight="1">
      <c r="A65" s="819" t="s">
        <v>474</v>
      </c>
      <c r="B65" s="820"/>
      <c r="C65" s="902">
        <v>39.390647139143418</v>
      </c>
      <c r="D65" s="843">
        <v>39.559034209043411</v>
      </c>
      <c r="E65" s="843">
        <v>39.220085768532257</v>
      </c>
      <c r="F65" s="843">
        <v>57.861727112470497</v>
      </c>
      <c r="G65" s="843">
        <v>58.440119477705046</v>
      </c>
      <c r="H65" s="844">
        <v>57.286137441578774</v>
      </c>
      <c r="I65" s="902">
        <v>78.665600434595945</v>
      </c>
      <c r="J65" s="843">
        <v>82.473880608790964</v>
      </c>
      <c r="K65" s="844">
        <v>75.047961034904347</v>
      </c>
      <c r="L65" s="843">
        <v>62.90535309865836</v>
      </c>
      <c r="M65" s="843">
        <v>68.138577397452821</v>
      </c>
      <c r="N65" s="845">
        <v>58.220121752970321</v>
      </c>
    </row>
    <row r="66" spans="1:14">
      <c r="A66" s="1136" t="s">
        <v>475</v>
      </c>
      <c r="B66" s="832"/>
      <c r="C66" s="846">
        <v>35.872327556822569</v>
      </c>
      <c r="D66" s="846">
        <v>38.007343485985743</v>
      </c>
      <c r="E66" s="846">
        <v>33.655531373620981</v>
      </c>
      <c r="F66" s="846">
        <v>55.387673136761109</v>
      </c>
      <c r="G66" s="846">
        <v>56.765637299844862</v>
      </c>
      <c r="H66" s="847">
        <v>53.995553991580522</v>
      </c>
      <c r="I66" s="846">
        <v>79.04688272674062</v>
      </c>
      <c r="J66" s="846">
        <v>81.902862482756007</v>
      </c>
      <c r="K66" s="847">
        <v>76.324811699427002</v>
      </c>
      <c r="L66" s="846">
        <v>63.149528117809226</v>
      </c>
      <c r="M66" s="846">
        <v>67.585088641665536</v>
      </c>
      <c r="N66" s="848">
        <v>59.168018741042474</v>
      </c>
    </row>
    <row r="67" spans="1:14" s="1138" customFormat="1" ht="11.4" customHeight="1">
      <c r="A67" s="819" t="s">
        <v>480</v>
      </c>
      <c r="B67" s="820"/>
      <c r="C67" s="902">
        <v>38.813069914037825</v>
      </c>
      <c r="D67" s="843">
        <v>37.695273538289477</v>
      </c>
      <c r="E67" s="843">
        <v>40.005636425946456</v>
      </c>
      <c r="F67" s="843">
        <v>57.021231551541305</v>
      </c>
      <c r="G67" s="843">
        <v>56.229436080110972</v>
      </c>
      <c r="H67" s="844">
        <v>57.83413033234951</v>
      </c>
      <c r="I67" s="902">
        <v>79.11404759773994</v>
      </c>
      <c r="J67" s="843">
        <v>81.35556570592432</v>
      </c>
      <c r="K67" s="844">
        <v>76.969806389988165</v>
      </c>
      <c r="L67" s="843">
        <v>63.260895135898785</v>
      </c>
      <c r="M67" s="843">
        <v>67.278341614272477</v>
      </c>
      <c r="N67" s="845">
        <v>59.644440428975564</v>
      </c>
    </row>
    <row r="68" spans="1:14" s="1138" customFormat="1" ht="11.4" customHeight="1">
      <c r="A68" s="1136" t="s">
        <v>481</v>
      </c>
      <c r="B68" s="832"/>
      <c r="C68" s="846">
        <v>35.281776267323522</v>
      </c>
      <c r="D68" s="846">
        <v>35.386591204718677</v>
      </c>
      <c r="E68" s="846">
        <v>35.171082432369381</v>
      </c>
      <c r="F68" s="846">
        <v>55.210089690883002</v>
      </c>
      <c r="G68" s="846">
        <v>55.200807902916459</v>
      </c>
      <c r="H68" s="847">
        <v>55.219564890582873</v>
      </c>
      <c r="I68" s="846">
        <v>79.312240569063803</v>
      </c>
      <c r="J68" s="846">
        <v>82.419513903566568</v>
      </c>
      <c r="K68" s="847">
        <v>76.342266408371046</v>
      </c>
      <c r="L68" s="846">
        <v>63.424013595562471</v>
      </c>
      <c r="M68" s="846">
        <v>68.109805428948107</v>
      </c>
      <c r="N68" s="848">
        <v>59.207986234488743</v>
      </c>
    </row>
    <row r="69" spans="1:14" s="1138" customFormat="1" ht="11.4" customHeight="1">
      <c r="A69" s="819" t="s">
        <v>482</v>
      </c>
      <c r="B69" s="820"/>
      <c r="C69" s="902">
        <v>37.878903116033392</v>
      </c>
      <c r="D69" s="843">
        <v>39.952365788152392</v>
      </c>
      <c r="E69" s="843">
        <v>35.660398791605743</v>
      </c>
      <c r="F69" s="843">
        <v>56.326117819679723</v>
      </c>
      <c r="G69" s="843">
        <v>58.008017551457471</v>
      </c>
      <c r="H69" s="844">
        <v>54.594168574894638</v>
      </c>
      <c r="I69" s="902">
        <v>79.003020545071152</v>
      </c>
      <c r="J69" s="843">
        <v>82.265592458453952</v>
      </c>
      <c r="K69" s="844">
        <v>75.876014856958619</v>
      </c>
      <c r="L69" s="843">
        <v>63.110814081061029</v>
      </c>
      <c r="M69" s="843">
        <v>67.849245602994898</v>
      </c>
      <c r="N69" s="845">
        <v>58.837959031019992</v>
      </c>
    </row>
    <row r="70" spans="1:14">
      <c r="A70" s="1136" t="s">
        <v>483</v>
      </c>
      <c r="B70" s="832"/>
      <c r="C70" s="846">
        <v>35.594607731652253</v>
      </c>
      <c r="D70" s="846">
        <v>38.003576712895729</v>
      </c>
      <c r="E70" s="846">
        <v>33.0430613171809</v>
      </c>
      <c r="F70" s="846">
        <v>55.339694516551319</v>
      </c>
      <c r="G70" s="846">
        <v>57.690435119337167</v>
      </c>
      <c r="H70" s="847">
        <v>52.933386227490864</v>
      </c>
      <c r="I70" s="846">
        <v>79.403687580866944</v>
      </c>
      <c r="J70" s="846">
        <v>82.299360286124994</v>
      </c>
      <c r="K70" s="847">
        <v>76.63057860322138</v>
      </c>
      <c r="L70" s="846">
        <v>63.194132935669913</v>
      </c>
      <c r="M70" s="846">
        <v>67.628042383545633</v>
      </c>
      <c r="N70" s="848">
        <v>59.198518865014115</v>
      </c>
    </row>
    <row r="71" spans="1:14" s="1138" customFormat="1" ht="11.4" customHeight="1">
      <c r="A71" s="819" t="s">
        <v>486</v>
      </c>
      <c r="B71" s="820"/>
      <c r="C71" s="902">
        <v>37.811470177674344</v>
      </c>
      <c r="D71" s="843">
        <v>40.184658920381445</v>
      </c>
      <c r="E71" s="843">
        <v>35.297174949439913</v>
      </c>
      <c r="F71" s="843">
        <v>56.523362946091495</v>
      </c>
      <c r="G71" s="843">
        <v>58.184749871842868</v>
      </c>
      <c r="H71" s="844">
        <v>54.821159856464853</v>
      </c>
      <c r="I71" s="902">
        <v>79.5357501489801</v>
      </c>
      <c r="J71" s="843">
        <v>82.243194291706573</v>
      </c>
      <c r="K71" s="844">
        <v>76.940489143203891</v>
      </c>
      <c r="L71" s="843">
        <v>63.273418236166549</v>
      </c>
      <c r="M71" s="843">
        <v>67.75519295846243</v>
      </c>
      <c r="N71" s="845">
        <v>59.230778809534776</v>
      </c>
    </row>
    <row r="72" spans="1:14" s="1138" customFormat="1" ht="11.4" customHeight="1">
      <c r="A72" s="1136" t="s">
        <v>487</v>
      </c>
      <c r="B72" s="832"/>
      <c r="C72" s="846">
        <v>34.691139075544605</v>
      </c>
      <c r="D72" s="846">
        <v>36.792346256581347</v>
      </c>
      <c r="E72" s="846">
        <v>32.510871593856962</v>
      </c>
      <c r="F72" s="846">
        <v>54.508268887806501</v>
      </c>
      <c r="G72" s="846">
        <v>56.254668966846545</v>
      </c>
      <c r="H72" s="847">
        <v>52.739877583008145</v>
      </c>
      <c r="I72" s="846">
        <v>78.959260784193319</v>
      </c>
      <c r="J72" s="846">
        <v>81.755980698137648</v>
      </c>
      <c r="K72" s="847">
        <v>76.28358661636257</v>
      </c>
      <c r="L72" s="846">
        <v>62.714410288913299</v>
      </c>
      <c r="M72" s="846">
        <v>67.015205914826709</v>
      </c>
      <c r="N72" s="848">
        <v>58.83943949175935</v>
      </c>
    </row>
    <row r="73" spans="1:14" s="1138" customFormat="1" ht="11.4" customHeight="1">
      <c r="A73" s="819" t="s">
        <v>488</v>
      </c>
      <c r="B73" s="820"/>
      <c r="C73" s="902">
        <v>38.857289303540242</v>
      </c>
      <c r="D73" s="843">
        <v>40.457277628462684</v>
      </c>
      <c r="E73" s="843">
        <v>37.200273783000227</v>
      </c>
      <c r="F73" s="843">
        <v>57.183784133838998</v>
      </c>
      <c r="G73" s="843">
        <v>59.016490281055724</v>
      </c>
      <c r="H73" s="844">
        <v>55.328919645106588</v>
      </c>
      <c r="I73" s="902">
        <v>79.354548193548013</v>
      </c>
      <c r="J73" s="843">
        <v>82.618479275285878</v>
      </c>
      <c r="K73" s="844">
        <v>76.230983982283846</v>
      </c>
      <c r="L73" s="843">
        <v>63.12882937268887</v>
      </c>
      <c r="M73" s="843">
        <v>67.808146128028156</v>
      </c>
      <c r="N73" s="845">
        <v>58.912023742568856</v>
      </c>
    </row>
    <row r="74" spans="1:14">
      <c r="A74" s="1136" t="s">
        <v>489</v>
      </c>
      <c r="B74" s="832"/>
      <c r="C74" s="846">
        <v>38.012188962510479</v>
      </c>
      <c r="D74" s="846">
        <v>39.56694225461991</v>
      </c>
      <c r="E74" s="846">
        <v>36.437813831260058</v>
      </c>
      <c r="F74" s="846">
        <v>56.40791994746418</v>
      </c>
      <c r="G74" s="846">
        <v>57.80575235065163</v>
      </c>
      <c r="H74" s="847">
        <v>55.013095491431038</v>
      </c>
      <c r="I74" s="846">
        <v>79.941185666463284</v>
      </c>
      <c r="J74" s="846">
        <v>82.97765919246406</v>
      </c>
      <c r="K74" s="847">
        <v>77.045301609456331</v>
      </c>
      <c r="L74" s="846">
        <v>63.479161618942712</v>
      </c>
      <c r="M74" s="846">
        <v>68.118299453601423</v>
      </c>
      <c r="N74" s="848">
        <v>59.309567800263871</v>
      </c>
    </row>
    <row r="75" spans="1:14" s="1138" customFormat="1" ht="11.4" customHeight="1">
      <c r="A75" s="819" t="s">
        <v>520</v>
      </c>
      <c r="B75" s="820"/>
      <c r="C75" s="902">
        <v>38.157454018350847</v>
      </c>
      <c r="D75" s="843">
        <v>37.782932675421705</v>
      </c>
      <c r="E75" s="843">
        <v>38.545377014187309</v>
      </c>
      <c r="F75" s="843">
        <v>56.913853238224569</v>
      </c>
      <c r="G75" s="843">
        <v>56.569674029961206</v>
      </c>
      <c r="H75" s="844">
        <v>57.262418308650609</v>
      </c>
      <c r="I75" s="902">
        <v>80.071577482593241</v>
      </c>
      <c r="J75" s="843">
        <v>82.657052187023325</v>
      </c>
      <c r="K75" s="844">
        <v>77.59819196254638</v>
      </c>
      <c r="L75" s="843">
        <v>63.697906610051461</v>
      </c>
      <c r="M75" s="843">
        <v>67.872861342365397</v>
      </c>
      <c r="N75" s="845">
        <v>59.935352639317344</v>
      </c>
    </row>
    <row r="76" spans="1:14" s="1138" customFormat="1" ht="11.4" customHeight="1">
      <c r="A76" s="1136" t="s">
        <v>521</v>
      </c>
      <c r="B76" s="832"/>
      <c r="C76" s="846">
        <v>38.445236860867006</v>
      </c>
      <c r="D76" s="846">
        <v>38.744060294104059</v>
      </c>
      <c r="E76" s="846">
        <v>38.1276197933635</v>
      </c>
      <c r="F76" s="846">
        <v>56.255293224315061</v>
      </c>
      <c r="G76" s="846">
        <v>56.480454679213999</v>
      </c>
      <c r="H76" s="847">
        <v>56.023381266983208</v>
      </c>
      <c r="I76" s="846">
        <v>79.937790980047112</v>
      </c>
      <c r="J76" s="846">
        <v>82.63516398467722</v>
      </c>
      <c r="K76" s="847">
        <v>77.346415184789919</v>
      </c>
      <c r="L76" s="846">
        <v>63.585005024470242</v>
      </c>
      <c r="M76" s="846">
        <v>67.71116410149817</v>
      </c>
      <c r="N76" s="848">
        <v>59.853508064147341</v>
      </c>
    </row>
    <row r="77" spans="1:14" s="1138" customFormat="1" ht="11.4" customHeight="1">
      <c r="A77" s="819" t="s">
        <v>522</v>
      </c>
      <c r="B77" s="820"/>
      <c r="C77" s="902">
        <v>36.844601089876029</v>
      </c>
      <c r="D77" s="843">
        <v>36.111993130658249</v>
      </c>
      <c r="E77" s="843">
        <v>37.617383190484603</v>
      </c>
      <c r="F77" s="843">
        <v>55.204461204401277</v>
      </c>
      <c r="G77" s="843">
        <v>55.810606594510737</v>
      </c>
      <c r="H77" s="844">
        <v>54.583032607925233</v>
      </c>
      <c r="I77" s="902">
        <v>79.313005187454564</v>
      </c>
      <c r="J77" s="843">
        <v>81.878040375257484</v>
      </c>
      <c r="K77" s="844">
        <v>76.853120745491537</v>
      </c>
      <c r="L77" s="843">
        <v>62.852912854132661</v>
      </c>
      <c r="M77" s="843">
        <v>66.996762085960896</v>
      </c>
      <c r="N77" s="845">
        <v>59.111713163126709</v>
      </c>
    </row>
    <row r="78" spans="1:14" ht="13" thickBot="1">
      <c r="A78" s="1136" t="s">
        <v>523</v>
      </c>
      <c r="B78" s="832"/>
      <c r="C78" s="846">
        <v>36.691201350968974</v>
      </c>
      <c r="D78" s="846">
        <v>35.290334633996565</v>
      </c>
      <c r="E78" s="846">
        <v>38.153635039146764</v>
      </c>
      <c r="F78" s="846">
        <v>54.643406445167372</v>
      </c>
      <c r="G78" s="846">
        <v>55.440814153684151</v>
      </c>
      <c r="H78" s="847">
        <v>53.831067911322563</v>
      </c>
      <c r="I78" s="846">
        <v>79.245543774824242</v>
      </c>
      <c r="J78" s="846">
        <v>82.444196803783939</v>
      </c>
      <c r="K78" s="847">
        <v>76.181265199315135</v>
      </c>
      <c r="L78" s="846">
        <v>62.949820108849586</v>
      </c>
      <c r="M78" s="846">
        <v>67.46002835136467</v>
      </c>
      <c r="N78" s="848">
        <v>58.880750109234945</v>
      </c>
    </row>
    <row r="79" spans="1:14" ht="21.75" customHeight="1" thickTop="1">
      <c r="A79" s="1272" t="s">
        <v>103</v>
      </c>
      <c r="B79" s="1272"/>
      <c r="C79" s="1272"/>
      <c r="D79" s="1272"/>
      <c r="E79" s="1272"/>
      <c r="F79" s="1272"/>
      <c r="G79" s="1272"/>
      <c r="H79" s="1272"/>
      <c r="I79" s="1272"/>
      <c r="J79" s="1272"/>
      <c r="K79" s="1272"/>
      <c r="L79" s="1272"/>
      <c r="M79" s="1272"/>
      <c r="N79" s="1272"/>
    </row>
    <row r="80" spans="1:14">
      <c r="A80" s="771" t="s">
        <v>344</v>
      </c>
      <c r="B80" s="262"/>
      <c r="C80" s="262"/>
      <c r="D80" s="262"/>
      <c r="E80" s="262"/>
      <c r="F80" s="262"/>
      <c r="G80" s="262"/>
      <c r="H80" s="262"/>
      <c r="I80" s="262"/>
      <c r="J80" s="262"/>
      <c r="K80" s="262"/>
      <c r="L80" s="262"/>
      <c r="M80" s="1262" t="s">
        <v>528</v>
      </c>
      <c r="N80" s="1273"/>
    </row>
  </sheetData>
  <mergeCells count="8">
    <mergeCell ref="A79:N79"/>
    <mergeCell ref="M80:N80"/>
    <mergeCell ref="A2:N2"/>
    <mergeCell ref="A5:A6"/>
    <mergeCell ref="C5:E5"/>
    <mergeCell ref="F5:H5"/>
    <mergeCell ref="I5:K5"/>
    <mergeCell ref="L5:N5"/>
  </mergeCells>
  <hyperlinks>
    <hyperlink ref="N4" location="'Indice tablas Mujeres'!A1" display="Indice" xr:uid="{00000000-0004-0000-0B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1" orientation="portrait" r:id="rId1"/>
  <headerFooter differentFirst="1">
    <oddFooter>&amp;C&amp;P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CD9BCD"/>
    <pageSetUpPr fitToPage="1"/>
  </sheetPr>
  <dimension ref="A1:O79"/>
  <sheetViews>
    <sheetView view="pageBreakPreview" zoomScaleNormal="106" zoomScaleSheetLayoutView="100" zoomScalePageLayoutView="62" workbookViewId="0">
      <selection activeCell="A2" sqref="A2:K2"/>
    </sheetView>
  </sheetViews>
  <sheetFormatPr baseColWidth="10" defaultColWidth="11.453125" defaultRowHeight="14.5"/>
  <cols>
    <col min="1" max="1" width="15" customWidth="1"/>
    <col min="2" max="2" width="0.453125" customWidth="1"/>
    <col min="3" max="8" width="10.08984375" customWidth="1"/>
    <col min="9" max="11" width="10.08984375" style="2" customWidth="1"/>
    <col min="12" max="12" width="4.36328125" customWidth="1"/>
    <col min="14" max="14" width="1.453125" customWidth="1"/>
  </cols>
  <sheetData>
    <row r="1" spans="1:15" ht="59.4" customHeight="1">
      <c r="A1" s="767" t="s">
        <v>548</v>
      </c>
      <c r="E1" s="270"/>
      <c r="F1" s="270"/>
      <c r="G1" s="270"/>
      <c r="H1" s="270"/>
      <c r="I1" s="270"/>
      <c r="J1"/>
      <c r="K1"/>
      <c r="M1" s="1193"/>
    </row>
    <row r="2" spans="1:15" s="2" customFormat="1" ht="20.149999999999999" customHeight="1">
      <c r="A2" s="1238" t="s">
        <v>387</v>
      </c>
      <c r="B2" s="1239"/>
      <c r="C2" s="1239"/>
      <c r="D2" s="1239"/>
      <c r="E2" s="1239"/>
      <c r="F2" s="1239"/>
      <c r="G2" s="1239"/>
      <c r="H2" s="1239"/>
      <c r="I2" s="1239"/>
      <c r="J2" s="1239"/>
      <c r="K2" s="1239"/>
      <c r="O2" s="1194"/>
    </row>
    <row r="3" spans="1:15" s="2" customFormat="1" ht="4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5" s="2" customFormat="1" ht="12.15" customHeight="1">
      <c r="A4" s="3"/>
      <c r="B4" s="1"/>
      <c r="C4" s="1"/>
      <c r="D4" s="1"/>
      <c r="E4" s="1"/>
      <c r="F4" s="1"/>
      <c r="G4" s="1"/>
      <c r="H4" s="1"/>
      <c r="I4" s="1"/>
      <c r="J4" s="1"/>
      <c r="K4" s="926" t="s">
        <v>212</v>
      </c>
      <c r="O4"/>
    </row>
    <row r="5" spans="1:15">
      <c r="A5" s="1278" t="s">
        <v>0</v>
      </c>
      <c r="B5" s="1279"/>
      <c r="C5" s="1279"/>
      <c r="D5" s="1279"/>
      <c r="E5" s="1279"/>
      <c r="F5" s="1279"/>
      <c r="G5" s="1279"/>
      <c r="H5" s="1279"/>
      <c r="I5" s="1279"/>
      <c r="J5" s="1279"/>
      <c r="K5" s="1280"/>
    </row>
    <row r="6" spans="1:15" ht="14.25" customHeight="1">
      <c r="A6" s="1237" t="s">
        <v>151</v>
      </c>
      <c r="B6" s="278"/>
      <c r="C6" s="1282" t="s">
        <v>118</v>
      </c>
      <c r="D6" s="1284" t="s">
        <v>140</v>
      </c>
      <c r="E6" s="1248" t="s">
        <v>141</v>
      </c>
      <c r="F6" s="1248" t="s">
        <v>29</v>
      </c>
      <c r="G6" s="1248"/>
      <c r="H6" s="1248"/>
      <c r="I6" s="1248" t="s">
        <v>142</v>
      </c>
      <c r="J6" s="1248"/>
      <c r="K6" s="1286"/>
    </row>
    <row r="7" spans="1:15">
      <c r="A7" s="1281"/>
      <c r="B7" s="279"/>
      <c r="C7" s="1283"/>
      <c r="D7" s="1285"/>
      <c r="E7" s="1253"/>
      <c r="F7" s="280" t="s">
        <v>143</v>
      </c>
      <c r="G7" s="280" t="s">
        <v>144</v>
      </c>
      <c r="H7" s="280" t="s">
        <v>145</v>
      </c>
      <c r="I7" s="280" t="s">
        <v>143</v>
      </c>
      <c r="J7" s="280" t="s">
        <v>144</v>
      </c>
      <c r="K7" s="281" t="s">
        <v>145</v>
      </c>
    </row>
    <row r="8" spans="1:15" ht="4.25" customHeight="1">
      <c r="A8" s="320"/>
      <c r="B8" s="321"/>
      <c r="C8" s="322"/>
      <c r="D8" s="323"/>
      <c r="E8" s="321"/>
      <c r="F8" s="324"/>
      <c r="G8" s="324"/>
      <c r="H8" s="324"/>
      <c r="I8" s="324"/>
      <c r="J8" s="324"/>
      <c r="K8" s="325"/>
    </row>
    <row r="9" spans="1:15" ht="12.15" customHeight="1">
      <c r="A9" s="434" t="s">
        <v>26</v>
      </c>
      <c r="B9" s="435"/>
      <c r="C9" s="436"/>
      <c r="D9" s="436"/>
      <c r="E9" s="436"/>
      <c r="F9" s="436"/>
      <c r="G9" s="436"/>
      <c r="H9" s="436"/>
      <c r="I9" s="436"/>
      <c r="J9" s="436"/>
      <c r="K9" s="437"/>
    </row>
    <row r="10" spans="1:15" ht="12.15" customHeight="1">
      <c r="A10" s="288" t="s">
        <v>153</v>
      </c>
      <c r="B10" s="289"/>
      <c r="C10" s="290">
        <v>267.50700000000001</v>
      </c>
      <c r="D10" s="326">
        <v>36.691201350968974</v>
      </c>
      <c r="E10" s="326">
        <f>100*C10/$C$15</f>
        <v>6.9463152661267715</v>
      </c>
      <c r="F10" s="290">
        <v>2.7690499999999929</v>
      </c>
      <c r="G10" s="326">
        <f>100*F10/($C10-F10)</f>
        <v>1.0459588434525511</v>
      </c>
      <c r="H10" s="326">
        <v>-0.15339973890705494</v>
      </c>
      <c r="I10" s="290">
        <v>-4.7557899999999904</v>
      </c>
      <c r="J10" s="326">
        <f>100*I10/($C10-I10)</f>
        <v>-1.7467645872577706</v>
      </c>
      <c r="K10" s="292">
        <v>-1.3209876115415042</v>
      </c>
    </row>
    <row r="11" spans="1:15" ht="12.15" customHeight="1">
      <c r="A11" s="293" t="s">
        <v>116</v>
      </c>
      <c r="B11" s="289"/>
      <c r="C11" s="294">
        <v>644.61284000000001</v>
      </c>
      <c r="D11" s="295">
        <v>54.643406445167372</v>
      </c>
      <c r="E11" s="295">
        <f t="shared" ref="E11:E15" si="0">100*C11/$C$15</f>
        <v>16.738567630878197</v>
      </c>
      <c r="F11" s="294">
        <v>1.8371400000000904</v>
      </c>
      <c r="G11" s="295">
        <f t="shared" ref="G11:G15" si="1">100*F11/($C11-F11)</f>
        <v>0.28581354273350573</v>
      </c>
      <c r="H11" s="295">
        <v>-0.56105475923390458</v>
      </c>
      <c r="I11" s="294">
        <v>-6.1807599999999638</v>
      </c>
      <c r="J11" s="295">
        <f t="shared" ref="J11:J15" si="2">100*I11/($C11-I11)</f>
        <v>-0.94972661071036413</v>
      </c>
      <c r="K11" s="296">
        <v>-1.7645135022968077</v>
      </c>
    </row>
    <row r="12" spans="1:15" ht="12.15" customHeight="1">
      <c r="A12" s="288" t="s">
        <v>115</v>
      </c>
      <c r="B12" s="289"/>
      <c r="C12" s="290">
        <v>2401.5164000000004</v>
      </c>
      <c r="D12" s="291">
        <v>91.671754512909743</v>
      </c>
      <c r="E12" s="291">
        <f t="shared" si="0"/>
        <v>62.359826214543205</v>
      </c>
      <c r="F12" s="290">
        <v>17.192050000000563</v>
      </c>
      <c r="G12" s="291">
        <f t="shared" si="1"/>
        <v>0.7210449366924665</v>
      </c>
      <c r="H12" s="291">
        <v>0.63912211579692269</v>
      </c>
      <c r="I12" s="290">
        <v>-14.495259999999689</v>
      </c>
      <c r="J12" s="291">
        <f t="shared" si="2"/>
        <v>-0.59996647532734537</v>
      </c>
      <c r="K12" s="292">
        <v>-0.59830578742234763</v>
      </c>
    </row>
    <row r="13" spans="1:15" ht="12.15" customHeight="1">
      <c r="A13" s="293" t="s">
        <v>152</v>
      </c>
      <c r="B13" s="289"/>
      <c r="C13" s="294">
        <v>732.86750000000006</v>
      </c>
      <c r="D13" s="295">
        <v>75.603556733061467</v>
      </c>
      <c r="E13" s="295">
        <f t="shared" si="0"/>
        <v>19.030263519452433</v>
      </c>
      <c r="F13" s="294">
        <v>-5.4616199999999253</v>
      </c>
      <c r="G13" s="295">
        <f t="shared" si="1"/>
        <v>-0.73972702038352833</v>
      </c>
      <c r="H13" s="295">
        <v>-0.98630300555468864</v>
      </c>
      <c r="I13" s="294">
        <v>25.922160000000076</v>
      </c>
      <c r="J13" s="295">
        <f t="shared" si="2"/>
        <v>3.6667841957908762</v>
      </c>
      <c r="K13" s="296">
        <v>1.0719877535421602</v>
      </c>
    </row>
    <row r="14" spans="1:15" ht="12.15" customHeight="1">
      <c r="A14" s="297" t="s">
        <v>106</v>
      </c>
      <c r="B14" s="298"/>
      <c r="C14" s="299">
        <v>3778.99674</v>
      </c>
      <c r="D14" s="300">
        <v>79.245543774824242</v>
      </c>
      <c r="E14" s="300">
        <f t="shared" si="0"/>
        <v>98.128657364873817</v>
      </c>
      <c r="F14" s="299">
        <v>13.56757000000016</v>
      </c>
      <c r="G14" s="300">
        <f t="shared" si="1"/>
        <v>0.36031935238872548</v>
      </c>
      <c r="H14" s="300">
        <v>-6.746141263032257E-2</v>
      </c>
      <c r="I14" s="299">
        <v>5.2461399999997411</v>
      </c>
      <c r="J14" s="300">
        <f t="shared" si="2"/>
        <v>0.1390166059198438</v>
      </c>
      <c r="K14" s="292">
        <v>-0.69564189163904189</v>
      </c>
    </row>
    <row r="15" spans="1:15" ht="12.15" customHeight="1">
      <c r="A15" s="327" t="s">
        <v>154</v>
      </c>
      <c r="B15" s="303"/>
      <c r="C15" s="304">
        <v>3851.06333</v>
      </c>
      <c r="D15" s="305">
        <v>62.949820108849586</v>
      </c>
      <c r="E15" s="305">
        <f t="shared" si="0"/>
        <v>100</v>
      </c>
      <c r="F15" s="304">
        <v>25.176770000000033</v>
      </c>
      <c r="G15" s="305">
        <f t="shared" si="1"/>
        <v>0.6580636828918428</v>
      </c>
      <c r="H15" s="305">
        <v>9.690725471692474E-2</v>
      </c>
      <c r="I15" s="304">
        <v>21.4967400000005</v>
      </c>
      <c r="J15" s="305">
        <f t="shared" si="2"/>
        <v>0.56133610670549805</v>
      </c>
      <c r="K15" s="296">
        <v>-0.52934151009312558</v>
      </c>
    </row>
    <row r="16" spans="1:15" ht="12.15" customHeight="1">
      <c r="A16" s="1037" t="s">
        <v>36</v>
      </c>
      <c r="B16" s="1036"/>
      <c r="C16" s="1036"/>
      <c r="D16" s="1036"/>
      <c r="E16" s="1036"/>
      <c r="F16" s="1036"/>
      <c r="G16" s="1036"/>
      <c r="H16" s="1036"/>
      <c r="I16" s="1036"/>
      <c r="J16" s="1036"/>
      <c r="K16" s="1103"/>
    </row>
    <row r="17" spans="1:11" ht="12.15" customHeight="1">
      <c r="A17" s="288" t="s">
        <v>153</v>
      </c>
      <c r="B17" s="289"/>
      <c r="C17" s="290">
        <v>131.41298</v>
      </c>
      <c r="D17" s="326">
        <v>35.290334633996565</v>
      </c>
      <c r="E17" s="326">
        <f>100*C17/$C$22</f>
        <v>6.7136882229395427</v>
      </c>
      <c r="F17" s="290">
        <v>-1.786280000000005</v>
      </c>
      <c r="G17" s="326">
        <f>100*F17/($C17-F17)</f>
        <v>-1.3410585013760623</v>
      </c>
      <c r="H17" s="326">
        <v>-0.82165849666168356</v>
      </c>
      <c r="I17" s="290">
        <v>-11.174939999999992</v>
      </c>
      <c r="J17" s="326">
        <f>100*I17/($C17-I17)</f>
        <v>-7.8372277258830847</v>
      </c>
      <c r="K17" s="292">
        <v>-4.276607620623345</v>
      </c>
    </row>
    <row r="18" spans="1:11" ht="12.15" customHeight="1">
      <c r="A18" s="293" t="s">
        <v>116</v>
      </c>
      <c r="B18" s="289"/>
      <c r="C18" s="294">
        <v>330.04291999999998</v>
      </c>
      <c r="D18" s="295">
        <v>55.440814153684151</v>
      </c>
      <c r="E18" s="295">
        <f t="shared" ref="E18:E22" si="3">100*C18/$C$22</f>
        <v>16.861388160199834</v>
      </c>
      <c r="F18" s="294">
        <v>1.08104000000003</v>
      </c>
      <c r="G18" s="295">
        <f t="shared" ref="G18:G22" si="4">100*F18/($C18-F18)</f>
        <v>0.32862166278963084</v>
      </c>
      <c r="H18" s="295">
        <v>-0.36979244082658624</v>
      </c>
      <c r="I18" s="294">
        <v>-3.0582999999999743</v>
      </c>
      <c r="J18" s="295">
        <f t="shared" ref="J18:J22" si="5">100*I18/($C18-I18)</f>
        <v>-0.91812933017776843</v>
      </c>
      <c r="K18" s="296">
        <v>-2.3649381969674792</v>
      </c>
    </row>
    <row r="19" spans="1:11">
      <c r="A19" s="288" t="s">
        <v>115</v>
      </c>
      <c r="B19" s="289"/>
      <c r="C19" s="290">
        <v>1217.3411699999999</v>
      </c>
      <c r="D19" s="291">
        <v>95.132450557805996</v>
      </c>
      <c r="E19" s="291">
        <f t="shared" si="3"/>
        <v>62.19209910869111</v>
      </c>
      <c r="F19" s="290">
        <v>14.232679999999846</v>
      </c>
      <c r="G19" s="291">
        <f t="shared" si="4"/>
        <v>1.1829922337261409</v>
      </c>
      <c r="H19" s="291">
        <v>1.0745881577883694</v>
      </c>
      <c r="I19" s="290">
        <v>-2.7508000000002539</v>
      </c>
      <c r="J19" s="291">
        <f t="shared" si="5"/>
        <v>-0.22545841359813668</v>
      </c>
      <c r="K19" s="292">
        <v>-0.17254943817118829</v>
      </c>
    </row>
    <row r="20" spans="1:11" ht="12.15" customHeight="1">
      <c r="A20" s="293" t="s">
        <v>152</v>
      </c>
      <c r="B20" s="289"/>
      <c r="C20" s="294">
        <v>376.20513</v>
      </c>
      <c r="D20" s="295">
        <v>82.092994994643192</v>
      </c>
      <c r="E20" s="295">
        <f t="shared" si="3"/>
        <v>19.219744888902447</v>
      </c>
      <c r="F20" s="294">
        <v>5.3442299999999818</v>
      </c>
      <c r="G20" s="295">
        <f t="shared" si="4"/>
        <v>1.4410335519328086</v>
      </c>
      <c r="H20" s="295">
        <v>0.68599588869997774</v>
      </c>
      <c r="I20" s="294">
        <v>17.267340000000047</v>
      </c>
      <c r="J20" s="295">
        <f t="shared" si="5"/>
        <v>4.810677638595827</v>
      </c>
      <c r="K20" s="296">
        <v>1.9645390960595677</v>
      </c>
    </row>
    <row r="21" spans="1:11" ht="12.15" customHeight="1">
      <c r="A21" s="297" t="s">
        <v>106</v>
      </c>
      <c r="B21" s="298"/>
      <c r="C21" s="299">
        <v>1923.5892199999998</v>
      </c>
      <c r="D21" s="300">
        <v>82.444196803783939</v>
      </c>
      <c r="E21" s="300">
        <f t="shared" si="3"/>
        <v>98.273232157793387</v>
      </c>
      <c r="F21" s="299">
        <v>20.657949999999801</v>
      </c>
      <c r="G21" s="300">
        <f t="shared" si="4"/>
        <v>1.085585713245429</v>
      </c>
      <c r="H21" s="300">
        <v>0.56615642852645465</v>
      </c>
      <c r="I21" s="299">
        <v>11.458239999999705</v>
      </c>
      <c r="J21" s="300">
        <f t="shared" si="5"/>
        <v>0.59923928432976403</v>
      </c>
      <c r="K21" s="292">
        <v>-0.53346238868012108</v>
      </c>
    </row>
    <row r="22" spans="1:11" ht="12.15" customHeight="1">
      <c r="A22" s="327" t="s">
        <v>154</v>
      </c>
      <c r="B22" s="303"/>
      <c r="C22" s="304">
        <v>1957.3887800000002</v>
      </c>
      <c r="D22" s="305">
        <v>67.46002835136467</v>
      </c>
      <c r="E22" s="305">
        <f t="shared" si="3"/>
        <v>100</v>
      </c>
      <c r="F22" s="304">
        <v>22.451060000000098</v>
      </c>
      <c r="G22" s="305">
        <f t="shared" si="4"/>
        <v>1.1602988441405802</v>
      </c>
      <c r="H22" s="305">
        <v>0.46326626540377447</v>
      </c>
      <c r="I22" s="304">
        <v>12.196170000000166</v>
      </c>
      <c r="J22" s="305">
        <f t="shared" si="5"/>
        <v>0.62699035238470113</v>
      </c>
      <c r="K22" s="296">
        <v>-0.65827110223675334</v>
      </c>
    </row>
    <row r="23" spans="1:11" ht="12.15" customHeight="1">
      <c r="A23" s="434" t="s">
        <v>38</v>
      </c>
      <c r="B23" s="435"/>
      <c r="C23" s="436"/>
      <c r="D23" s="436"/>
      <c r="E23" s="436"/>
      <c r="F23" s="436"/>
      <c r="G23" s="436"/>
      <c r="H23" s="436"/>
      <c r="I23" s="436"/>
      <c r="J23" s="436"/>
      <c r="K23" s="437"/>
    </row>
    <row r="24" spans="1:11" ht="12.15" customHeight="1">
      <c r="A24" s="288" t="s">
        <v>153</v>
      </c>
      <c r="B24" s="289"/>
      <c r="C24" s="290">
        <v>136.09402</v>
      </c>
      <c r="D24" s="326">
        <v>38.153635039146764</v>
      </c>
      <c r="E24" s="326">
        <f>100*C24/$C$29</f>
        <v>7.186769236561795</v>
      </c>
      <c r="F24" s="290">
        <v>4.5553300000000263</v>
      </c>
      <c r="G24" s="326">
        <f>100*F24/($C24-F24)</f>
        <v>3.4631103593931392</v>
      </c>
      <c r="H24" s="326">
        <v>0.53625184866216102</v>
      </c>
      <c r="I24" s="290">
        <v>6.4191500000000019</v>
      </c>
      <c r="J24" s="326">
        <f>100*I24/($C24-I24)</f>
        <v>4.9501881127777514</v>
      </c>
      <c r="K24" s="292">
        <v>1.7158212078867052</v>
      </c>
    </row>
    <row r="25" spans="1:11" ht="12.15" customHeight="1">
      <c r="A25" s="293" t="s">
        <v>116</v>
      </c>
      <c r="B25" s="289"/>
      <c r="C25" s="294">
        <v>314.56992000000002</v>
      </c>
      <c r="D25" s="295">
        <v>53.831067911322563</v>
      </c>
      <c r="E25" s="295">
        <f t="shared" ref="E25:E29" si="6">100*C25/$C$29</f>
        <v>16.611614704332379</v>
      </c>
      <c r="F25" s="294">
        <v>0.75610000000000355</v>
      </c>
      <c r="G25" s="295">
        <f t="shared" ref="G25:G29" si="7">100*F25/($C25-F25)</f>
        <v>0.24093903831259042</v>
      </c>
      <c r="H25" s="295">
        <v>-0.75196469660266985</v>
      </c>
      <c r="I25" s="294">
        <v>-3.1224599999999896</v>
      </c>
      <c r="J25" s="295">
        <f t="shared" ref="J25:J29" si="8">100*I25/($C25-I25)</f>
        <v>-0.98285643489465802</v>
      </c>
      <c r="K25" s="296">
        <v>-1.1820275801084748</v>
      </c>
    </row>
    <row r="26" spans="1:11" ht="12.15" customHeight="1">
      <c r="A26" s="288" t="s">
        <v>115</v>
      </c>
      <c r="B26" s="289"/>
      <c r="C26" s="290">
        <v>1184.1752300000001</v>
      </c>
      <c r="D26" s="291">
        <v>88.36713190623972</v>
      </c>
      <c r="E26" s="291">
        <f t="shared" si="6"/>
        <v>62.53319663613793</v>
      </c>
      <c r="F26" s="290">
        <v>2.9593700000000354</v>
      </c>
      <c r="G26" s="291">
        <f t="shared" si="7"/>
        <v>0.25053591813439036</v>
      </c>
      <c r="H26" s="291">
        <v>0.22209709408234346</v>
      </c>
      <c r="I26" s="290">
        <v>-11.744460000000117</v>
      </c>
      <c r="J26" s="291">
        <f t="shared" si="8"/>
        <v>-0.98204420398832259</v>
      </c>
      <c r="K26" s="292">
        <v>-0.99956990646661836</v>
      </c>
    </row>
    <row r="27" spans="1:11" ht="12.15" customHeight="1">
      <c r="A27" s="293" t="s">
        <v>152</v>
      </c>
      <c r="B27" s="289"/>
      <c r="C27" s="294">
        <v>356.66237000000001</v>
      </c>
      <c r="D27" s="295">
        <v>69.784811571499446</v>
      </c>
      <c r="E27" s="295">
        <f t="shared" si="6"/>
        <v>18.834406894257519</v>
      </c>
      <c r="F27" s="294">
        <v>-10.805850000000021</v>
      </c>
      <c r="G27" s="295">
        <f t="shared" si="7"/>
        <v>-2.9406216406959</v>
      </c>
      <c r="H27" s="295">
        <v>-2.4888742932100172</v>
      </c>
      <c r="I27" s="294">
        <v>8.6548199999999724</v>
      </c>
      <c r="J27" s="295">
        <f t="shared" si="8"/>
        <v>2.4869632857103161</v>
      </c>
      <c r="K27" s="296">
        <v>0.2618666706141255</v>
      </c>
    </row>
    <row r="28" spans="1:11" ht="12.15" customHeight="1">
      <c r="A28" s="297" t="s">
        <v>106</v>
      </c>
      <c r="B28" s="298"/>
      <c r="C28" s="299">
        <v>1855.40752</v>
      </c>
      <c r="D28" s="300">
        <v>76.181265199315135</v>
      </c>
      <c r="E28" s="300">
        <f t="shared" si="6"/>
        <v>97.979218234727824</v>
      </c>
      <c r="F28" s="299">
        <v>-7.0903799999998682</v>
      </c>
      <c r="G28" s="300">
        <f t="shared" si="7"/>
        <v>-0.38069197286074086</v>
      </c>
      <c r="H28" s="300">
        <v>-0.67185554617640264</v>
      </c>
      <c r="I28" s="299">
        <v>-6.212099999999964</v>
      </c>
      <c r="J28" s="300">
        <f t="shared" si="8"/>
        <v>-0.33369330303899375</v>
      </c>
      <c r="K28" s="292">
        <v>-0.86403641014119614</v>
      </c>
    </row>
    <row r="29" spans="1:11" ht="12.15" customHeight="1">
      <c r="A29" s="327" t="s">
        <v>154</v>
      </c>
      <c r="B29" s="303"/>
      <c r="C29" s="304">
        <v>1893.67455</v>
      </c>
      <c r="D29" s="305">
        <v>58.880750109234945</v>
      </c>
      <c r="E29" s="305">
        <f t="shared" si="6"/>
        <v>100</v>
      </c>
      <c r="F29" s="304">
        <v>2.7257099999999355</v>
      </c>
      <c r="G29" s="305">
        <f t="shared" si="7"/>
        <v>0.14414509490378044</v>
      </c>
      <c r="H29" s="305">
        <v>-0.23096305389176308</v>
      </c>
      <c r="I29" s="304">
        <v>9.3005699999998797</v>
      </c>
      <c r="J29" s="305">
        <f t="shared" si="8"/>
        <v>0.49356285422705098</v>
      </c>
      <c r="K29" s="296">
        <v>-0.4288176910289252</v>
      </c>
    </row>
    <row r="30" spans="1:11" ht="0.75" customHeight="1" thickBot="1">
      <c r="A30" s="328" t="s">
        <v>116</v>
      </c>
      <c r="B30" s="289"/>
      <c r="C30" s="290">
        <v>261.17464999999987</v>
      </c>
      <c r="D30" s="291">
        <v>57.094590916680545</v>
      </c>
      <c r="E30" s="291" t="e">
        <f>C30/#REF!*100</f>
        <v>#REF!</v>
      </c>
      <c r="F30" s="290">
        <v>11.94202999999996</v>
      </c>
      <c r="G30" s="291">
        <v>4.7915196654434578</v>
      </c>
      <c r="H30" s="291">
        <v>2.2116879294441318</v>
      </c>
      <c r="I30" s="290">
        <v>17.513399999999763</v>
      </c>
      <c r="J30" s="291">
        <v>7.1876016395712314</v>
      </c>
      <c r="K30" s="301">
        <v>2.7411226183801745</v>
      </c>
    </row>
    <row r="31" spans="1:11" ht="12.15" customHeight="1" thickTop="1">
      <c r="A31" s="1276"/>
      <c r="B31" s="1276"/>
      <c r="C31" s="1276"/>
      <c r="D31" s="1276"/>
      <c r="E31" s="1276"/>
      <c r="F31" s="1276"/>
      <c r="G31" s="1276"/>
      <c r="H31" s="1276"/>
      <c r="I31" s="1276"/>
      <c r="J31" s="1276"/>
      <c r="K31" s="1276"/>
    </row>
    <row r="32" spans="1:11" ht="12.15" customHeight="1">
      <c r="A32" s="1277"/>
      <c r="B32" s="1277"/>
      <c r="C32" s="1277"/>
      <c r="D32" s="1277"/>
      <c r="E32" s="1277"/>
      <c r="F32" s="1277"/>
      <c r="G32" s="1277"/>
      <c r="H32" s="1277"/>
      <c r="I32" s="1277"/>
      <c r="J32" s="1277"/>
      <c r="K32" s="1277"/>
    </row>
    <row r="33" spans="1:11" ht="12.15" customHeight="1">
      <c r="A33" s="1278" t="s">
        <v>27</v>
      </c>
      <c r="B33" s="1279"/>
      <c r="C33" s="1279"/>
      <c r="D33" s="1279"/>
      <c r="E33" s="1279"/>
      <c r="F33" s="1279"/>
      <c r="G33" s="1279"/>
      <c r="H33" s="1279"/>
      <c r="I33" s="1279"/>
      <c r="J33" s="1279"/>
      <c r="K33" s="1280"/>
    </row>
    <row r="34" spans="1:11" ht="12.15" customHeight="1">
      <c r="A34" s="1237" t="s">
        <v>151</v>
      </c>
      <c r="B34" s="278"/>
      <c r="C34" s="1282" t="s">
        <v>118</v>
      </c>
      <c r="D34" s="1284" t="s">
        <v>140</v>
      </c>
      <c r="E34" s="1248" t="s">
        <v>141</v>
      </c>
      <c r="F34" s="1248" t="s">
        <v>29</v>
      </c>
      <c r="G34" s="1248"/>
      <c r="H34" s="1248"/>
      <c r="I34" s="1248" t="s">
        <v>142</v>
      </c>
      <c r="J34" s="1248"/>
      <c r="K34" s="1286"/>
    </row>
    <row r="35" spans="1:11" ht="12.15" customHeight="1">
      <c r="A35" s="1281"/>
      <c r="B35" s="279"/>
      <c r="C35" s="1283"/>
      <c r="D35" s="1285"/>
      <c r="E35" s="1253"/>
      <c r="F35" s="280" t="s">
        <v>143</v>
      </c>
      <c r="G35" s="280" t="s">
        <v>144</v>
      </c>
      <c r="H35" s="280" t="s">
        <v>145</v>
      </c>
      <c r="I35" s="280" t="s">
        <v>143</v>
      </c>
      <c r="J35" s="280" t="s">
        <v>144</v>
      </c>
      <c r="K35" s="281" t="s">
        <v>145</v>
      </c>
    </row>
    <row r="36" spans="1:11" ht="12.15" customHeight="1">
      <c r="A36" s="1287"/>
      <c r="B36" s="1288"/>
      <c r="C36" s="1288"/>
      <c r="D36" s="1288"/>
      <c r="E36" s="1288"/>
      <c r="F36" s="1288"/>
      <c r="G36" s="1288"/>
      <c r="H36" s="1288"/>
      <c r="I36" s="1288"/>
      <c r="J36" s="1288"/>
      <c r="K36" s="1289"/>
    </row>
    <row r="37" spans="1:11" ht="12.15" customHeight="1">
      <c r="A37" s="434" t="s">
        <v>26</v>
      </c>
      <c r="B37" s="435"/>
      <c r="C37" s="436"/>
      <c r="D37" s="436"/>
      <c r="E37" s="436"/>
      <c r="F37" s="436"/>
      <c r="G37" s="436"/>
      <c r="H37" s="436"/>
      <c r="I37" s="436"/>
      <c r="J37" s="436"/>
      <c r="K37" s="437"/>
    </row>
    <row r="38" spans="1:11" ht="12.15" customHeight="1">
      <c r="A38" s="288" t="s">
        <v>153</v>
      </c>
      <c r="B38" s="289"/>
      <c r="C38" s="290">
        <v>1772.4876899999999</v>
      </c>
      <c r="D38" s="326">
        <v>36.421609152224413</v>
      </c>
      <c r="E38" s="326">
        <f>100*C38/$C$43</f>
        <v>7.106895298360647</v>
      </c>
      <c r="F38" s="290">
        <v>-211.17134000000033</v>
      </c>
      <c r="G38" s="326">
        <f>100*F38/($C38-F38)</f>
        <v>-10.645546276166238</v>
      </c>
      <c r="H38" s="326">
        <v>-4.5634892842404042</v>
      </c>
      <c r="I38" s="290">
        <v>28.143990000000031</v>
      </c>
      <c r="J38" s="326">
        <f>100*I38/($C38-I38)</f>
        <v>1.6134429241209765</v>
      </c>
      <c r="K38" s="292">
        <v>0.14423236948625373</v>
      </c>
    </row>
    <row r="39" spans="1:11" ht="12.15" customHeight="1">
      <c r="A39" s="293" t="s">
        <v>116</v>
      </c>
      <c r="B39" s="289"/>
      <c r="C39" s="294">
        <v>4094.3154299999997</v>
      </c>
      <c r="D39" s="295">
        <v>53.746373124580195</v>
      </c>
      <c r="E39" s="295">
        <f t="shared" ref="E39:E43" si="9">100*C39/$C$43</f>
        <v>16.416402350005853</v>
      </c>
      <c r="F39" s="294">
        <v>-192.48416999999972</v>
      </c>
      <c r="G39" s="295">
        <f t="shared" ref="G39:G43" si="10">100*F39/($C39-F39)</f>
        <v>-4.4901602118279511</v>
      </c>
      <c r="H39" s="295">
        <v>-2.9247426948409512</v>
      </c>
      <c r="I39" s="294">
        <v>131.77712999999949</v>
      </c>
      <c r="J39" s="295">
        <f t="shared" ref="J39:J43" si="11">100*I39/($C39-I39)</f>
        <v>3.3255736607012603</v>
      </c>
      <c r="K39" s="296">
        <v>0.71768063831851947</v>
      </c>
    </row>
    <row r="40" spans="1:11">
      <c r="A40" s="288" t="s">
        <v>115</v>
      </c>
      <c r="B40" s="289"/>
      <c r="C40" s="290">
        <v>15418.210649999997</v>
      </c>
      <c r="D40" s="291">
        <v>88.600975886362463</v>
      </c>
      <c r="E40" s="291">
        <f t="shared" si="9"/>
        <v>61.820236832008149</v>
      </c>
      <c r="F40" s="290">
        <v>41.129149999997026</v>
      </c>
      <c r="G40" s="291">
        <f t="shared" si="10"/>
        <v>0.26747045595093599</v>
      </c>
      <c r="H40" s="291">
        <v>0.21423172350746711</v>
      </c>
      <c r="I40" s="290">
        <v>78.900729999995747</v>
      </c>
      <c r="J40" s="291">
        <f t="shared" si="11"/>
        <v>0.51436948866338406</v>
      </c>
      <c r="K40" s="292">
        <v>0.50088197185975503</v>
      </c>
    </row>
    <row r="41" spans="1:11">
      <c r="A41" s="293" t="s">
        <v>152</v>
      </c>
      <c r="B41" s="289"/>
      <c r="C41" s="294">
        <v>4941.1104000000005</v>
      </c>
      <c r="D41" s="295">
        <v>69.888880661896195</v>
      </c>
      <c r="E41" s="295">
        <f t="shared" si="9"/>
        <v>19.811677377821958</v>
      </c>
      <c r="F41" s="294">
        <v>56.204370000000381</v>
      </c>
      <c r="G41" s="295">
        <f t="shared" si="10"/>
        <v>1.1505721840876513</v>
      </c>
      <c r="H41" s="295">
        <v>0.49727017750770131</v>
      </c>
      <c r="I41" s="294">
        <v>190.12449000000106</v>
      </c>
      <c r="J41" s="295">
        <f t="shared" si="11"/>
        <v>4.0017902305250379</v>
      </c>
      <c r="K41" s="296">
        <v>1.5404567881303706</v>
      </c>
    </row>
    <row r="42" spans="1:11">
      <c r="A42" s="297" t="s">
        <v>106</v>
      </c>
      <c r="B42" s="298"/>
      <c r="C42" s="299">
        <v>24453.636480000001</v>
      </c>
      <c r="D42" s="300">
        <v>76.204125451589206</v>
      </c>
      <c r="E42" s="300">
        <f t="shared" si="9"/>
        <v>98.048316559835968</v>
      </c>
      <c r="F42" s="299">
        <v>-95.150649999995949</v>
      </c>
      <c r="G42" s="300">
        <f t="shared" si="10"/>
        <v>-0.38759817133171726</v>
      </c>
      <c r="H42" s="300">
        <v>-0.50732375004969299</v>
      </c>
      <c r="I42" s="299">
        <v>400.80235000000175</v>
      </c>
      <c r="J42" s="300">
        <f t="shared" si="11"/>
        <v>1.6663414707545807</v>
      </c>
      <c r="K42" s="292">
        <v>0.64896335854382414</v>
      </c>
    </row>
    <row r="43" spans="1:11">
      <c r="A43" s="327" t="s">
        <v>154</v>
      </c>
      <c r="B43" s="303"/>
      <c r="C43" s="304">
        <v>24940.39402</v>
      </c>
      <c r="D43" s="305">
        <v>58.939444198795222</v>
      </c>
      <c r="E43" s="305">
        <f t="shared" si="9"/>
        <v>99.999999999999986</v>
      </c>
      <c r="F43" s="304">
        <v>-59.8857199999984</v>
      </c>
      <c r="G43" s="305">
        <f t="shared" si="10"/>
        <v>-0.23954019964097573</v>
      </c>
      <c r="H43" s="305">
        <v>-0.35699366384324804</v>
      </c>
      <c r="I43" s="304">
        <v>487.05546999999933</v>
      </c>
      <c r="J43" s="305">
        <f t="shared" si="11"/>
        <v>1.9917749431396121</v>
      </c>
      <c r="K43" s="296">
        <v>0.45270057027295962</v>
      </c>
    </row>
    <row r="44" spans="1:11">
      <c r="A44" s="434" t="s">
        <v>36</v>
      </c>
      <c r="B44" s="435"/>
      <c r="C44" s="436"/>
      <c r="D44" s="436"/>
      <c r="E44" s="436"/>
      <c r="F44" s="436"/>
      <c r="G44" s="436"/>
      <c r="H44" s="436"/>
      <c r="I44" s="436"/>
      <c r="J44" s="436"/>
      <c r="K44" s="437"/>
    </row>
    <row r="45" spans="1:11">
      <c r="A45" s="288" t="s">
        <v>153</v>
      </c>
      <c r="B45" s="289"/>
      <c r="C45" s="290">
        <v>962.99525999999992</v>
      </c>
      <c r="D45" s="326">
        <v>38.349888028727236</v>
      </c>
      <c r="E45" s="326">
        <f>100*C45/$C$50</f>
        <v>7.3180830778398489</v>
      </c>
      <c r="F45" s="290">
        <v>-98.908329999999978</v>
      </c>
      <c r="G45" s="326">
        <f>100*F45/($C45-F45)</f>
        <v>-9.3142476333468274</v>
      </c>
      <c r="H45" s="326">
        <v>-4.0398704997218431</v>
      </c>
      <c r="I45" s="290">
        <v>2.2658299999999372</v>
      </c>
      <c r="J45" s="326">
        <f>100*I45/($C45-I45)</f>
        <v>0.23584475808136088</v>
      </c>
      <c r="K45" s="292">
        <v>-0.5904245426838628</v>
      </c>
    </row>
    <row r="46" spans="1:11">
      <c r="A46" s="293" t="s">
        <v>116</v>
      </c>
      <c r="B46" s="289"/>
      <c r="C46" s="294">
        <v>2188.58833</v>
      </c>
      <c r="D46" s="295">
        <v>55.779729165721058</v>
      </c>
      <c r="E46" s="295">
        <f t="shared" ref="E46:E50" si="12">100*C46/$C$50</f>
        <v>16.631723838527279</v>
      </c>
      <c r="F46" s="294">
        <v>-91.51272999999992</v>
      </c>
      <c r="G46" s="295">
        <f t="shared" ref="G46:G50" si="13">100*F46/($C46-F46)</f>
        <v>-4.0135383297440299</v>
      </c>
      <c r="H46" s="295">
        <v>-2.6531678947339898</v>
      </c>
      <c r="I46" s="294">
        <v>81.911179999999604</v>
      </c>
      <c r="J46" s="295">
        <f t="shared" ref="J46:J50" si="14">100*I46/($C46-I46)</f>
        <v>3.8881695754852417</v>
      </c>
      <c r="K46" s="296">
        <v>0.73625507512365829</v>
      </c>
    </row>
    <row r="47" spans="1:11">
      <c r="A47" s="288" t="s">
        <v>115</v>
      </c>
      <c r="B47" s="289"/>
      <c r="C47" s="290">
        <v>8104.8965099999996</v>
      </c>
      <c r="D47" s="291">
        <v>92.811821898566095</v>
      </c>
      <c r="E47" s="291">
        <f t="shared" si="12"/>
        <v>61.591482804883434</v>
      </c>
      <c r="F47" s="290">
        <v>39.947439999999915</v>
      </c>
      <c r="G47" s="291">
        <f t="shared" si="13"/>
        <v>0.49532166481492629</v>
      </c>
      <c r="H47" s="291">
        <v>0.40298344391214869</v>
      </c>
      <c r="I47" s="290">
        <v>43.360889999999927</v>
      </c>
      <c r="J47" s="291">
        <f t="shared" si="14"/>
        <v>0.53787382508644088</v>
      </c>
      <c r="K47" s="292">
        <v>0.50079016765739937</v>
      </c>
    </row>
    <row r="48" spans="1:11" ht="12.15" customHeight="1">
      <c r="A48" s="293" t="s">
        <v>152</v>
      </c>
      <c r="B48" s="289"/>
      <c r="C48" s="294">
        <v>2611.0191300000001</v>
      </c>
      <c r="D48" s="295">
        <v>75.489627819924237</v>
      </c>
      <c r="E48" s="295">
        <f t="shared" si="12"/>
        <v>19.84189923340757</v>
      </c>
      <c r="F48" s="294">
        <v>33.106830000000173</v>
      </c>
      <c r="G48" s="295">
        <f t="shared" si="13"/>
        <v>1.2842496620230321</v>
      </c>
      <c r="H48" s="295">
        <v>0.59858035249430941</v>
      </c>
      <c r="I48" s="294">
        <v>60.021369999999933</v>
      </c>
      <c r="J48" s="295">
        <f t="shared" si="14"/>
        <v>2.3528585928668133</v>
      </c>
      <c r="K48" s="296">
        <v>0.39932937549339442</v>
      </c>
    </row>
    <row r="49" spans="1:11" ht="12.15" customHeight="1">
      <c r="A49" s="297" t="s">
        <v>106</v>
      </c>
      <c r="B49" s="298"/>
      <c r="C49" s="299">
        <v>12904.50397</v>
      </c>
      <c r="D49" s="300">
        <v>80.077504910939425</v>
      </c>
      <c r="E49" s="300">
        <f t="shared" si="12"/>
        <v>98.065105876818279</v>
      </c>
      <c r="F49" s="299">
        <v>-18.458459999999832</v>
      </c>
      <c r="G49" s="300">
        <f t="shared" si="13"/>
        <v>-0.14283458688349551</v>
      </c>
      <c r="H49" s="300">
        <v>-0.3303482887597653</v>
      </c>
      <c r="I49" s="299">
        <v>185.29343999999946</v>
      </c>
      <c r="J49" s="300">
        <f t="shared" si="14"/>
        <v>1.4567998506114785</v>
      </c>
      <c r="K49" s="292">
        <v>0.37097423521258577</v>
      </c>
    </row>
    <row r="50" spans="1:11" ht="12.15" customHeight="1">
      <c r="A50" s="327" t="s">
        <v>154</v>
      </c>
      <c r="B50" s="303"/>
      <c r="C50" s="304">
        <v>13159.118989999999</v>
      </c>
      <c r="D50" s="305">
        <v>63.839719585924534</v>
      </c>
      <c r="E50" s="305">
        <f t="shared" si="12"/>
        <v>100</v>
      </c>
      <c r="F50" s="304">
        <v>-6.7463000000025204</v>
      </c>
      <c r="G50" s="305">
        <f t="shared" si="13"/>
        <v>-5.1240840244101568E-2</v>
      </c>
      <c r="H50" s="305">
        <v>-0.28888941182520256</v>
      </c>
      <c r="I50" s="304">
        <v>219.63713999999891</v>
      </c>
      <c r="J50" s="305">
        <f t="shared" si="14"/>
        <v>1.6974183552798052</v>
      </c>
      <c r="K50" s="296">
        <v>0.1689599177447576</v>
      </c>
    </row>
    <row r="51" spans="1:11" ht="12.15" customHeight="1">
      <c r="A51" s="434" t="s">
        <v>38</v>
      </c>
      <c r="B51" s="435"/>
      <c r="C51" s="436"/>
      <c r="D51" s="436"/>
      <c r="E51" s="436"/>
      <c r="F51" s="436"/>
      <c r="G51" s="436"/>
      <c r="H51" s="436"/>
      <c r="I51" s="436"/>
      <c r="J51" s="436"/>
      <c r="K51" s="437"/>
    </row>
    <row r="52" spans="1:11" ht="12.15" customHeight="1">
      <c r="A52" s="288" t="s">
        <v>153</v>
      </c>
      <c r="B52" s="289"/>
      <c r="C52" s="290">
        <v>809.49243000000001</v>
      </c>
      <c r="D52" s="326">
        <v>34.365975238571721</v>
      </c>
      <c r="E52" s="326">
        <f>100*C52/$C$57</f>
        <v>6.871008680628349</v>
      </c>
      <c r="F52" s="290">
        <v>-112.26301000000001</v>
      </c>
      <c r="G52" s="326">
        <f>100*F52/($C52-F52)</f>
        <v>-12.179261996001891</v>
      </c>
      <c r="H52" s="326">
        <v>-5.1120474769591908</v>
      </c>
      <c r="I52" s="290">
        <v>25.87815999999998</v>
      </c>
      <c r="J52" s="326">
        <f>100*I52/($C52-I52)</f>
        <v>3.3024105086804991</v>
      </c>
      <c r="K52" s="292">
        <v>0.89487226843532852</v>
      </c>
    </row>
    <row r="53" spans="1:11" ht="12.15" customHeight="1">
      <c r="A53" s="293" t="s">
        <v>116</v>
      </c>
      <c r="B53" s="289"/>
      <c r="C53" s="294">
        <v>1905.7271000000001</v>
      </c>
      <c r="D53" s="295">
        <v>51.586747149510025</v>
      </c>
      <c r="E53" s="295">
        <f t="shared" ref="E53:E57" si="15">100*C53/$C$57</f>
        <v>16.175898577592246</v>
      </c>
      <c r="F53" s="294">
        <v>-100.9714399999998</v>
      </c>
      <c r="G53" s="295">
        <f t="shared" ref="G53:G57" si="16">100*F53/($C53-F53)</f>
        <v>-5.0317194131212064</v>
      </c>
      <c r="H53" s="295">
        <v>-3.2072174952749819</v>
      </c>
      <c r="I53" s="294">
        <v>49.865950000000112</v>
      </c>
      <c r="J53" s="295">
        <f t="shared" ref="J53:J57" si="17">100*I53/($C53-I53)</f>
        <v>2.6869440097929802</v>
      </c>
      <c r="K53" s="296">
        <v>0.67351699138163923</v>
      </c>
    </row>
    <row r="54" spans="1:11" ht="12.15" customHeight="1">
      <c r="A54" s="288" t="s">
        <v>115</v>
      </c>
      <c r="B54" s="289"/>
      <c r="C54" s="290">
        <v>7313.3141399999995</v>
      </c>
      <c r="D54" s="291">
        <v>84.359348411235302</v>
      </c>
      <c r="E54" s="291">
        <f t="shared" si="15"/>
        <v>62.075744105602134</v>
      </c>
      <c r="F54" s="290">
        <v>1.1817099999998391</v>
      </c>
      <c r="G54" s="291">
        <f t="shared" si="16"/>
        <v>1.6160949098125661E-2</v>
      </c>
      <c r="H54" s="291">
        <v>2.1342008827801351E-2</v>
      </c>
      <c r="I54" s="290">
        <v>35.539839999999458</v>
      </c>
      <c r="J54" s="291">
        <f t="shared" si="17"/>
        <v>0.4883339127458165</v>
      </c>
      <c r="K54" s="292">
        <v>0.49678233700981878</v>
      </c>
    </row>
    <row r="55" spans="1:11" ht="12.15" customHeight="1">
      <c r="A55" s="293" t="s">
        <v>152</v>
      </c>
      <c r="B55" s="289"/>
      <c r="C55" s="294">
        <v>2330.0912699999999</v>
      </c>
      <c r="D55" s="295">
        <v>64.524490151396691</v>
      </c>
      <c r="E55" s="295">
        <f t="shared" si="15"/>
        <v>19.77792101505672</v>
      </c>
      <c r="F55" s="294">
        <v>23.097539999999753</v>
      </c>
      <c r="G55" s="295">
        <f t="shared" si="16"/>
        <v>1.0011964791945815</v>
      </c>
      <c r="H55" s="295">
        <v>0.3950790720870998</v>
      </c>
      <c r="I55" s="294">
        <v>130.10311999999976</v>
      </c>
      <c r="J55" s="295">
        <f t="shared" si="17"/>
        <v>5.9138100357494991</v>
      </c>
      <c r="K55" s="296">
        <v>2.6207749208256246</v>
      </c>
    </row>
    <row r="56" spans="1:11">
      <c r="A56" s="297" t="s">
        <v>106</v>
      </c>
      <c r="B56" s="298"/>
      <c r="C56" s="299">
        <v>11549.132509999999</v>
      </c>
      <c r="D56" s="300">
        <v>72.296706513465651</v>
      </c>
      <c r="E56" s="300">
        <f t="shared" si="15"/>
        <v>98.029563698251096</v>
      </c>
      <c r="F56" s="299">
        <v>-76.692189999999755</v>
      </c>
      <c r="G56" s="300">
        <f t="shared" si="16"/>
        <v>-0.65967096510581102</v>
      </c>
      <c r="H56" s="300">
        <v>-0.68537240406229216</v>
      </c>
      <c r="I56" s="299">
        <v>215.50891000000047</v>
      </c>
      <c r="J56" s="300">
        <f t="shared" si="17"/>
        <v>1.9015005050988325</v>
      </c>
      <c r="K56" s="292">
        <v>0.91390966063980272</v>
      </c>
    </row>
    <row r="57" spans="1:11" ht="15" thickBot="1">
      <c r="A57" s="850" t="s">
        <v>154</v>
      </c>
      <c r="B57" s="851"/>
      <c r="C57" s="852">
        <v>11781.275029999999</v>
      </c>
      <c r="D57" s="853">
        <v>54.285236400895911</v>
      </c>
      <c r="E57" s="853">
        <f t="shared" si="15"/>
        <v>99.999999999999986</v>
      </c>
      <c r="F57" s="852">
        <v>-53.139420000003156</v>
      </c>
      <c r="G57" s="853">
        <f t="shared" si="16"/>
        <v>-0.44902449736330763</v>
      </c>
      <c r="H57" s="853">
        <v>-0.42491637647830061</v>
      </c>
      <c r="I57" s="852">
        <v>267.4183299999986</v>
      </c>
      <c r="J57" s="853">
        <f t="shared" si="17"/>
        <v>2.3225782374032726</v>
      </c>
      <c r="K57" s="854">
        <v>0.70142585142300362</v>
      </c>
    </row>
    <row r="58" spans="1:11" ht="15" thickTop="1"/>
    <row r="59" spans="1:11" ht="12.15" customHeight="1">
      <c r="A59" s="771" t="s">
        <v>344</v>
      </c>
      <c r="J59" s="1259" t="s">
        <v>528</v>
      </c>
      <c r="K59" s="1259"/>
    </row>
    <row r="60" spans="1:11" ht="12.15" customHeight="1"/>
    <row r="61" spans="1:11" ht="12.15" customHeight="1"/>
    <row r="62" spans="1:11" ht="12.15" customHeight="1"/>
    <row r="63" spans="1:11" ht="12.15" customHeight="1"/>
    <row r="64" spans="1:11" ht="12.15" customHeight="1"/>
    <row r="65" ht="12.15" customHeight="1"/>
    <row r="66" ht="12.15" customHeight="1"/>
    <row r="67" ht="12.15" customHeight="1"/>
    <row r="68" ht="0.75" customHeight="1"/>
    <row r="69" ht="12.15" customHeight="1"/>
    <row r="70" ht="12.15" customHeight="1"/>
    <row r="71" ht="13.65" customHeight="1"/>
    <row r="72" ht="12.15" customHeight="1"/>
    <row r="73" ht="12.15" customHeight="1"/>
    <row r="74" ht="12.15" customHeight="1"/>
    <row r="75" ht="12.15" customHeight="1"/>
    <row r="76" ht="12.15" customHeight="1"/>
    <row r="77" ht="12.15" customHeight="1"/>
    <row r="78" ht="12.15" customHeight="1"/>
    <row r="79" ht="4.25" customHeight="1"/>
  </sheetData>
  <mergeCells count="18">
    <mergeCell ref="A2:K2"/>
    <mergeCell ref="A5:K5"/>
    <mergeCell ref="A6:A7"/>
    <mergeCell ref="C6:C7"/>
    <mergeCell ref="D6:D7"/>
    <mergeCell ref="E6:E7"/>
    <mergeCell ref="F6:H6"/>
    <mergeCell ref="I6:K6"/>
    <mergeCell ref="J59:K59"/>
    <mergeCell ref="A31:K32"/>
    <mergeCell ref="A33:K33"/>
    <mergeCell ref="A34:A35"/>
    <mergeCell ref="C34:C35"/>
    <mergeCell ref="D34:D35"/>
    <mergeCell ref="E34:E35"/>
    <mergeCell ref="F34:H34"/>
    <mergeCell ref="I34:K34"/>
    <mergeCell ref="A36:K36"/>
  </mergeCells>
  <hyperlinks>
    <hyperlink ref="K4" location="'Indice tablas Mujeres'!A1" display="Indice" xr:uid="{00000000-0004-0000-0C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2" orientation="portrait" r:id="rId1"/>
  <headerFooter differentFirst="1">
    <oddFooter>&amp;C&amp;P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CD9BCD"/>
    <pageSetUpPr fitToPage="1"/>
  </sheetPr>
  <dimension ref="A1:K71"/>
  <sheetViews>
    <sheetView view="pageBreakPreview" zoomScaleNormal="100" zoomScaleSheetLayoutView="100" workbookViewId="0">
      <selection activeCell="A2" sqref="A2:K2"/>
    </sheetView>
  </sheetViews>
  <sheetFormatPr baseColWidth="10" defaultColWidth="11.453125" defaultRowHeight="13"/>
  <cols>
    <col min="1" max="1" width="26.453125" style="317" customWidth="1"/>
    <col min="2" max="2" width="1.54296875" style="317" customWidth="1"/>
    <col min="3" max="3" width="8.90625" style="277" customWidth="1"/>
    <col min="4" max="4" width="10" style="277" customWidth="1"/>
    <col min="5" max="5" width="8" style="277" customWidth="1"/>
    <col min="6" max="11" width="7.54296875" style="277" customWidth="1"/>
    <col min="12" max="16384" width="11.453125" style="277"/>
  </cols>
  <sheetData>
    <row r="1" spans="1:11" s="344" customFormat="1" ht="54" customHeight="1">
      <c r="A1" s="1413" t="s">
        <v>548</v>
      </c>
    </row>
    <row r="2" spans="1:11" s="2" customFormat="1" ht="15.5">
      <c r="A2" s="1299" t="s">
        <v>388</v>
      </c>
      <c r="B2" s="1299"/>
      <c r="C2" s="1299"/>
      <c r="D2" s="1299"/>
      <c r="E2" s="1299"/>
      <c r="F2" s="1299"/>
      <c r="G2" s="1299"/>
      <c r="H2" s="1299"/>
      <c r="I2" s="1299"/>
      <c r="J2" s="1299"/>
      <c r="K2" s="1299"/>
    </row>
    <row r="3" spans="1:11" s="2" customFormat="1" ht="4.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s="2" customFormat="1" ht="12.15" customHeight="1">
      <c r="A4" s="3"/>
      <c r="B4" s="1"/>
      <c r="C4" s="1"/>
      <c r="D4" s="1"/>
      <c r="E4" s="1"/>
      <c r="F4" s="1"/>
      <c r="G4" s="1"/>
      <c r="H4" s="1"/>
      <c r="I4" s="1"/>
      <c r="J4" s="506"/>
      <c r="K4" s="926" t="s">
        <v>212</v>
      </c>
    </row>
    <row r="5" spans="1:11" customFormat="1" ht="14.5">
      <c r="A5" s="1278" t="s">
        <v>0</v>
      </c>
      <c r="B5" s="1279"/>
      <c r="C5" s="1279"/>
      <c r="D5" s="1279"/>
      <c r="E5" s="1279"/>
      <c r="F5" s="1279"/>
      <c r="G5" s="1279"/>
      <c r="H5" s="1279"/>
      <c r="I5" s="1279"/>
      <c r="J5" s="1279"/>
      <c r="K5" s="1280"/>
    </row>
    <row r="6" spans="1:11" ht="12.9" customHeight="1">
      <c r="A6" s="1295" t="s">
        <v>139</v>
      </c>
      <c r="B6" s="278"/>
      <c r="C6" s="1296" t="s">
        <v>118</v>
      </c>
      <c r="D6" s="1297" t="s">
        <v>140</v>
      </c>
      <c r="E6" s="1247" t="s">
        <v>141</v>
      </c>
      <c r="F6" s="1234" t="s">
        <v>29</v>
      </c>
      <c r="G6" s="1298"/>
      <c r="H6" s="1246"/>
      <c r="I6" s="1234" t="s">
        <v>142</v>
      </c>
      <c r="J6" s="1298"/>
      <c r="K6" s="1235"/>
    </row>
    <row r="7" spans="1:11">
      <c r="A7" s="1236"/>
      <c r="B7" s="279"/>
      <c r="C7" s="1282"/>
      <c r="D7" s="1284"/>
      <c r="E7" s="1248"/>
      <c r="F7" s="280" t="s">
        <v>143</v>
      </c>
      <c r="G7" s="280" t="s">
        <v>144</v>
      </c>
      <c r="H7" s="280" t="s">
        <v>145</v>
      </c>
      <c r="I7" s="280" t="s">
        <v>143</v>
      </c>
      <c r="J7" s="280" t="s">
        <v>144</v>
      </c>
      <c r="K7" s="281" t="s">
        <v>145</v>
      </c>
    </row>
    <row r="8" spans="1:11" ht="4.5" customHeight="1">
      <c r="A8" s="282"/>
      <c r="B8" s="283"/>
      <c r="C8" s="284"/>
      <c r="D8" s="285"/>
      <c r="E8" s="283"/>
      <c r="F8" s="286"/>
      <c r="G8" s="286"/>
      <c r="H8" s="286"/>
      <c r="I8" s="286"/>
      <c r="J8" s="286"/>
      <c r="K8" s="287"/>
    </row>
    <row r="9" spans="1:11" ht="12.75" customHeight="1">
      <c r="A9" s="434" t="s">
        <v>26</v>
      </c>
      <c r="B9" s="435"/>
      <c r="C9" s="436"/>
      <c r="D9" s="436"/>
      <c r="E9" s="436"/>
      <c r="F9" s="436"/>
      <c r="G9" s="436"/>
      <c r="H9" s="436"/>
      <c r="I9" s="436"/>
      <c r="J9" s="436"/>
      <c r="K9" s="437"/>
    </row>
    <row r="10" spans="1:11" ht="12.75" customHeight="1">
      <c r="A10" s="288" t="s">
        <v>1</v>
      </c>
      <c r="B10" s="289"/>
      <c r="C10" s="290">
        <v>3851.06333</v>
      </c>
      <c r="D10" s="291">
        <v>62.949820108849586</v>
      </c>
      <c r="E10" s="291">
        <f>100*C10/$C$10</f>
        <v>100</v>
      </c>
      <c r="F10" s="290">
        <v>25.176770000000033</v>
      </c>
      <c r="G10" s="326">
        <f>100*F10/($C10-F10)</f>
        <v>0.6580636828918428</v>
      </c>
      <c r="H10" s="326">
        <v>9.690725471692474E-2</v>
      </c>
      <c r="I10" s="290">
        <v>21.4967400000005</v>
      </c>
      <c r="J10" s="326">
        <f>100*I10/($C10-I10)</f>
        <v>0.56133610670549805</v>
      </c>
      <c r="K10" s="292">
        <v>-0.52934151009312558</v>
      </c>
    </row>
    <row r="11" spans="1:11" ht="12.75" customHeight="1">
      <c r="A11" s="293" t="s">
        <v>406</v>
      </c>
      <c r="B11" s="289"/>
      <c r="C11" s="294">
        <v>207.85294000000002</v>
      </c>
      <c r="D11" s="295">
        <v>25.319781515485833</v>
      </c>
      <c r="E11" s="295">
        <f t="shared" ref="E11:E15" si="0">100*C11/$C$10</f>
        <v>5.3972869877473562</v>
      </c>
      <c r="F11" s="294">
        <v>5.2905100000000118</v>
      </c>
      <c r="G11" s="295">
        <f t="shared" ref="G11:G15" si="1">100*F11/($C11-F11)</f>
        <v>2.611792324963722</v>
      </c>
      <c r="H11" s="295">
        <v>-4.41076423871678E-3</v>
      </c>
      <c r="I11" s="294">
        <v>42.433279999999996</v>
      </c>
      <c r="J11" s="295">
        <f t="shared" ref="J11:J15" si="2">100*I11/($C11-I11)</f>
        <v>25.651896515807124</v>
      </c>
      <c r="K11" s="296">
        <v>3.1552991999773496</v>
      </c>
    </row>
    <row r="12" spans="1:11" ht="12.75" customHeight="1">
      <c r="A12" s="288" t="s">
        <v>146</v>
      </c>
      <c r="B12" s="289"/>
      <c r="C12" s="290">
        <v>703.69472999999994</v>
      </c>
      <c r="D12" s="291">
        <v>58.366725385785003</v>
      </c>
      <c r="E12" s="291">
        <f t="shared" si="0"/>
        <v>18.272738454290753</v>
      </c>
      <c r="F12" s="290">
        <v>-4.8046300000000883</v>
      </c>
      <c r="G12" s="291">
        <f t="shared" si="1"/>
        <v>-0.67814175583730774</v>
      </c>
      <c r="H12" s="291">
        <v>0.16030960676971517</v>
      </c>
      <c r="I12" s="290">
        <v>3.0097399999999652</v>
      </c>
      <c r="J12" s="291">
        <f t="shared" si="2"/>
        <v>0.42954252523662101</v>
      </c>
      <c r="K12" s="292">
        <v>1.8581059148831471</v>
      </c>
    </row>
    <row r="13" spans="1:11" ht="12.75" customHeight="1">
      <c r="A13" s="293" t="s">
        <v>147</v>
      </c>
      <c r="B13" s="289"/>
      <c r="C13" s="294">
        <v>632.17646999999988</v>
      </c>
      <c r="D13" s="295">
        <v>55.08736984242185</v>
      </c>
      <c r="E13" s="295">
        <f t="shared" si="0"/>
        <v>16.415634224327334</v>
      </c>
      <c r="F13" s="294">
        <v>5.7329599999999346</v>
      </c>
      <c r="G13" s="295">
        <f t="shared" si="1"/>
        <v>0.91515993197853307</v>
      </c>
      <c r="H13" s="295">
        <v>-0.76596467364079501</v>
      </c>
      <c r="I13" s="294">
        <v>-58.258360000000039</v>
      </c>
      <c r="J13" s="295">
        <f t="shared" si="2"/>
        <v>-8.4379230984045286</v>
      </c>
      <c r="K13" s="296">
        <v>-3.2439214917968755</v>
      </c>
    </row>
    <row r="14" spans="1:11" ht="12.75" customHeight="1">
      <c r="A14" s="297" t="s">
        <v>148</v>
      </c>
      <c r="B14" s="298"/>
      <c r="C14" s="299">
        <v>315.28435000000002</v>
      </c>
      <c r="D14" s="300">
        <v>72.201533574406369</v>
      </c>
      <c r="E14" s="300">
        <f t="shared" si="0"/>
        <v>8.1869427475761611</v>
      </c>
      <c r="F14" s="299">
        <v>-2.3767599999999902</v>
      </c>
      <c r="G14" s="300">
        <f t="shared" si="1"/>
        <v>-0.74820616222111358</v>
      </c>
      <c r="H14" s="300">
        <v>1.0150759943143726</v>
      </c>
      <c r="I14" s="299">
        <v>14.184420000000046</v>
      </c>
      <c r="J14" s="300">
        <f t="shared" si="2"/>
        <v>4.7108679168407797</v>
      </c>
      <c r="K14" s="292">
        <v>-2.5473717361855677</v>
      </c>
    </row>
    <row r="15" spans="1:11" ht="12.75" customHeight="1">
      <c r="A15" s="302" t="s">
        <v>149</v>
      </c>
      <c r="B15" s="303"/>
      <c r="C15" s="304">
        <v>1992.0548399999998</v>
      </c>
      <c r="D15" s="305">
        <v>79.464291705001202</v>
      </c>
      <c r="E15" s="305">
        <f t="shared" si="0"/>
        <v>51.727397586058387</v>
      </c>
      <c r="F15" s="304">
        <v>21.334689999999682</v>
      </c>
      <c r="G15" s="305">
        <f t="shared" si="1"/>
        <v>1.082583440373291</v>
      </c>
      <c r="H15" s="305">
        <v>0.70248994499446837</v>
      </c>
      <c r="I15" s="304">
        <v>20.127659999999651</v>
      </c>
      <c r="J15" s="305">
        <f t="shared" si="2"/>
        <v>1.0207101055323782</v>
      </c>
      <c r="K15" s="296">
        <v>-0.69387725936648792</v>
      </c>
    </row>
    <row r="16" spans="1:11">
      <c r="A16" s="306"/>
      <c r="B16" s="307"/>
      <c r="C16" s="308"/>
      <c r="D16" s="309"/>
      <c r="E16" s="309"/>
      <c r="F16" s="308"/>
      <c r="G16" s="309"/>
      <c r="H16" s="309"/>
      <c r="I16" s="308"/>
      <c r="J16" s="309"/>
      <c r="K16" s="310"/>
    </row>
    <row r="17" spans="1:11">
      <c r="A17" s="430" t="s">
        <v>36</v>
      </c>
      <c r="B17" s="431"/>
      <c r="C17" s="432"/>
      <c r="D17" s="432"/>
      <c r="E17" s="432"/>
      <c r="F17" s="432"/>
      <c r="G17" s="432"/>
      <c r="H17" s="432"/>
      <c r="I17" s="432"/>
      <c r="J17" s="432"/>
      <c r="K17" s="433"/>
    </row>
    <row r="18" spans="1:11">
      <c r="A18" s="288" t="s">
        <v>1</v>
      </c>
      <c r="B18" s="289"/>
      <c r="C18" s="290">
        <v>1957.3887800000002</v>
      </c>
      <c r="D18" s="291">
        <v>67.46002835136467</v>
      </c>
      <c r="E18" s="291">
        <f>100*C18/$C$18</f>
        <v>100</v>
      </c>
      <c r="F18" s="290">
        <v>22.451060000000098</v>
      </c>
      <c r="G18" s="326">
        <f>100*F18/($C18-F18)</f>
        <v>1.1602988441405802</v>
      </c>
      <c r="H18" s="326">
        <v>0.46326626540377447</v>
      </c>
      <c r="I18" s="290">
        <v>12.196170000000166</v>
      </c>
      <c r="J18" s="326">
        <f>100*I18/($C18-I18)</f>
        <v>0.62699035238470113</v>
      </c>
      <c r="K18" s="292">
        <v>-0.65827110223675334</v>
      </c>
    </row>
    <row r="19" spans="1:11" ht="12.75" customHeight="1">
      <c r="A19" s="293" t="s">
        <v>406</v>
      </c>
      <c r="B19" s="289"/>
      <c r="C19" s="294">
        <v>112.20802</v>
      </c>
      <c r="D19" s="295">
        <v>34.584874168908897</v>
      </c>
      <c r="E19" s="295">
        <f t="shared" ref="E19:E23" si="3">100*C19/$C$18</f>
        <v>5.7325361801654946</v>
      </c>
      <c r="F19" s="294">
        <v>5.392099999999985</v>
      </c>
      <c r="G19" s="295">
        <f t="shared" ref="G19:G23" si="4">100*F19/($C19-F19)</f>
        <v>5.0480302936116486</v>
      </c>
      <c r="H19" s="295">
        <v>0.48054125576047824</v>
      </c>
      <c r="I19" s="294">
        <v>10.616190000000003</v>
      </c>
      <c r="J19" s="295">
        <f t="shared" ref="J19:J23" si="5">100*I19/($C19-I19)</f>
        <v>10.449846213027174</v>
      </c>
      <c r="K19" s="296">
        <v>1.672311252991932</v>
      </c>
    </row>
    <row r="20" spans="1:11" ht="12.75" customHeight="1">
      <c r="A20" s="288" t="s">
        <v>146</v>
      </c>
      <c r="B20" s="289"/>
      <c r="C20" s="290">
        <v>389.59329000000002</v>
      </c>
      <c r="D20" s="291">
        <v>65.009780335911458</v>
      </c>
      <c r="E20" s="291">
        <f t="shared" si="3"/>
        <v>19.903725513334148</v>
      </c>
      <c r="F20" s="290">
        <v>-2.1947599999999738</v>
      </c>
      <c r="G20" s="291">
        <f t="shared" si="4"/>
        <v>-0.56019064389533424</v>
      </c>
      <c r="H20" s="291">
        <v>0.85247183903695145</v>
      </c>
      <c r="I20" s="290">
        <v>9.770460000000071</v>
      </c>
      <c r="J20" s="291">
        <f t="shared" si="5"/>
        <v>2.572373019283773</v>
      </c>
      <c r="K20" s="292">
        <v>2.3037726095692648</v>
      </c>
    </row>
    <row r="21" spans="1:11" ht="12.75" customHeight="1">
      <c r="A21" s="293" t="s">
        <v>147</v>
      </c>
      <c r="B21" s="289"/>
      <c r="C21" s="294">
        <v>319.50369999999998</v>
      </c>
      <c r="D21" s="295">
        <v>59.721200737752966</v>
      </c>
      <c r="E21" s="295">
        <f t="shared" si="3"/>
        <v>16.322955524451302</v>
      </c>
      <c r="F21" s="294">
        <v>2.5669299999999566</v>
      </c>
      <c r="G21" s="295">
        <f t="shared" si="4"/>
        <v>0.80991864717999007</v>
      </c>
      <c r="H21" s="295">
        <v>-6.0044296621626359E-3</v>
      </c>
      <c r="I21" s="294">
        <v>-21.875040000000013</v>
      </c>
      <c r="J21" s="295">
        <f t="shared" si="5"/>
        <v>-6.4078507056414855</v>
      </c>
      <c r="K21" s="296">
        <v>-2.036231822377033</v>
      </c>
    </row>
    <row r="22" spans="1:11" ht="12.75" customHeight="1">
      <c r="A22" s="297" t="s">
        <v>148</v>
      </c>
      <c r="B22" s="298"/>
      <c r="C22" s="299">
        <v>162.78532999999999</v>
      </c>
      <c r="D22" s="300">
        <v>76.355238833083618</v>
      </c>
      <c r="E22" s="300">
        <f t="shared" si="3"/>
        <v>8.3164536173544423</v>
      </c>
      <c r="F22" s="299">
        <v>6.2930400000000191</v>
      </c>
      <c r="G22" s="300">
        <f t="shared" si="4"/>
        <v>4.0213099316266767</v>
      </c>
      <c r="H22" s="300">
        <v>1.9160834494595349</v>
      </c>
      <c r="I22" s="299">
        <v>-1.5399999999999636E-2</v>
      </c>
      <c r="J22" s="300">
        <f t="shared" si="5"/>
        <v>-9.4594170431543129E-3</v>
      </c>
      <c r="K22" s="292">
        <v>-1.9876198359262531</v>
      </c>
    </row>
    <row r="23" spans="1:11" ht="12.75" customHeight="1">
      <c r="A23" s="302" t="s">
        <v>149</v>
      </c>
      <c r="B23" s="303"/>
      <c r="C23" s="304">
        <v>973.29844000000003</v>
      </c>
      <c r="D23" s="305">
        <v>79.153117376478448</v>
      </c>
      <c r="E23" s="305">
        <f t="shared" si="3"/>
        <v>49.724329164694602</v>
      </c>
      <c r="F23" s="304">
        <v>10.393750000000068</v>
      </c>
      <c r="G23" s="305">
        <f t="shared" si="4"/>
        <v>1.0794162815844286</v>
      </c>
      <c r="H23" s="305">
        <v>0.4436705477654499</v>
      </c>
      <c r="I23" s="304">
        <v>13.699959999999919</v>
      </c>
      <c r="J23" s="305">
        <f t="shared" si="5"/>
        <v>1.4276762922759025</v>
      </c>
      <c r="K23" s="296">
        <v>-2.1248012008067718</v>
      </c>
    </row>
    <row r="24" spans="1:11" ht="12.75" customHeight="1">
      <c r="A24" s="306"/>
      <c r="B24" s="307"/>
      <c r="C24" s="308"/>
      <c r="D24" s="309"/>
      <c r="E24" s="309"/>
      <c r="F24" s="308"/>
      <c r="G24" s="309"/>
      <c r="H24" s="309"/>
      <c r="I24" s="308"/>
      <c r="J24" s="309"/>
      <c r="K24" s="310" t="s">
        <v>150</v>
      </c>
    </row>
    <row r="25" spans="1:11">
      <c r="A25" s="434" t="s">
        <v>38</v>
      </c>
      <c r="B25" s="435"/>
      <c r="C25" s="436"/>
      <c r="D25" s="436"/>
      <c r="E25" s="436"/>
      <c r="F25" s="436"/>
      <c r="G25" s="436"/>
      <c r="H25" s="436"/>
      <c r="I25" s="436"/>
      <c r="J25" s="436"/>
      <c r="K25" s="437"/>
    </row>
    <row r="26" spans="1:11">
      <c r="A26" s="288" t="s">
        <v>1</v>
      </c>
      <c r="B26" s="289"/>
      <c r="C26" s="290">
        <v>1893.67455</v>
      </c>
      <c r="D26" s="291">
        <v>58.880750109234945</v>
      </c>
      <c r="E26" s="291">
        <f>100*C26/$C$26</f>
        <v>100</v>
      </c>
      <c r="F26" s="290">
        <v>2.7257099999999355</v>
      </c>
      <c r="G26" s="326">
        <f>100*F26/($C26-F26)</f>
        <v>0.14414509490378044</v>
      </c>
      <c r="H26" s="326">
        <v>-0.23096305389176308</v>
      </c>
      <c r="I26" s="290">
        <v>9.3005699999998797</v>
      </c>
      <c r="J26" s="326">
        <f>100*I26/($C26-I26)</f>
        <v>0.49356285422705098</v>
      </c>
      <c r="K26" s="292">
        <v>-0.4288176910289252</v>
      </c>
    </row>
    <row r="27" spans="1:11">
      <c r="A27" s="293" t="s">
        <v>406</v>
      </c>
      <c r="B27" s="289"/>
      <c r="C27" s="294">
        <v>95.644920000000013</v>
      </c>
      <c r="D27" s="295">
        <v>19.265041428585242</v>
      </c>
      <c r="E27" s="295">
        <f t="shared" ref="E27:E31" si="6">100*C27/$C$26</f>
        <v>5.0507580618855563</v>
      </c>
      <c r="F27" s="294">
        <v>-0.10158999999998741</v>
      </c>
      <c r="G27" s="295">
        <f t="shared" ref="G27:G31" si="7">100*F27/($C27-F27)</f>
        <v>-0.10610308407062295</v>
      </c>
      <c r="H27" s="295">
        <v>-0.40861101939228206</v>
      </c>
      <c r="I27" s="294">
        <v>31.817090000000007</v>
      </c>
      <c r="J27" s="295">
        <f t="shared" ref="J27:J31" si="8">100*I27/($C27-I27)</f>
        <v>49.848302848459682</v>
      </c>
      <c r="K27" s="296">
        <v>4.6810153894900406</v>
      </c>
    </row>
    <row r="28" spans="1:11" ht="12.75" customHeight="1">
      <c r="A28" s="288" t="s">
        <v>146</v>
      </c>
      <c r="B28" s="289"/>
      <c r="C28" s="290">
        <v>314.10143999999997</v>
      </c>
      <c r="D28" s="291">
        <v>51.801186276360291</v>
      </c>
      <c r="E28" s="291">
        <f t="shared" si="6"/>
        <v>16.586875500861538</v>
      </c>
      <c r="F28" s="290">
        <v>-2.6098700000000576</v>
      </c>
      <c r="G28" s="291">
        <f t="shared" si="7"/>
        <v>-0.82405329951748718</v>
      </c>
      <c r="H28" s="291">
        <v>-0.4139446467974679</v>
      </c>
      <c r="I28" s="290">
        <v>-6.7607199999999921</v>
      </c>
      <c r="J28" s="291">
        <f t="shared" si="8"/>
        <v>-2.1070480856951139</v>
      </c>
      <c r="K28" s="292">
        <v>1.2112640754615356</v>
      </c>
    </row>
    <row r="29" spans="1:11" ht="12.75" customHeight="1">
      <c r="A29" s="293" t="s">
        <v>147</v>
      </c>
      <c r="B29" s="289"/>
      <c r="C29" s="294">
        <v>312.67276999999996</v>
      </c>
      <c r="D29" s="295">
        <v>51.04055901837404</v>
      </c>
      <c r="E29" s="295">
        <f t="shared" si="6"/>
        <v>16.511431174908061</v>
      </c>
      <c r="F29" s="294">
        <v>3.1660299999999211</v>
      </c>
      <c r="G29" s="295">
        <f t="shared" si="7"/>
        <v>1.0229276428681071</v>
      </c>
      <c r="H29" s="295">
        <v>-1.3342297186822236</v>
      </c>
      <c r="I29" s="294">
        <v>-36.383319999999969</v>
      </c>
      <c r="J29" s="295">
        <f t="shared" si="8"/>
        <v>-10.423344855550285</v>
      </c>
      <c r="K29" s="296">
        <v>-4.2887211744363753</v>
      </c>
    </row>
    <row r="30" spans="1:11" ht="12.75" customHeight="1">
      <c r="A30" s="297" t="s">
        <v>148</v>
      </c>
      <c r="B30" s="298"/>
      <c r="C30" s="299">
        <v>152.49902</v>
      </c>
      <c r="D30" s="300">
        <v>68.23895906683228</v>
      </c>
      <c r="E30" s="300">
        <f t="shared" si="6"/>
        <v>8.053074378593724</v>
      </c>
      <c r="F30" s="299">
        <v>-8.6697999999999809</v>
      </c>
      <c r="G30" s="300">
        <f t="shared" si="7"/>
        <v>-5.379328334103322</v>
      </c>
      <c r="H30" s="300">
        <v>-5.0118592107608606E-2</v>
      </c>
      <c r="I30" s="299">
        <v>14.19981999999996</v>
      </c>
      <c r="J30" s="300">
        <f t="shared" si="8"/>
        <v>10.267463586195694</v>
      </c>
      <c r="K30" s="292">
        <v>-2.6801725538890082</v>
      </c>
    </row>
    <row r="31" spans="1:11" ht="12.75" customHeight="1">
      <c r="A31" s="302" t="s">
        <v>149</v>
      </c>
      <c r="B31" s="303"/>
      <c r="C31" s="304">
        <v>1018.7564</v>
      </c>
      <c r="D31" s="305">
        <v>79.763875045403481</v>
      </c>
      <c r="E31" s="305">
        <f t="shared" si="6"/>
        <v>53.79786088375112</v>
      </c>
      <c r="F31" s="304">
        <v>10.940939999999955</v>
      </c>
      <c r="G31" s="305">
        <f t="shared" si="7"/>
        <v>1.0856094626688853</v>
      </c>
      <c r="H31" s="305">
        <v>0.95198631594846006</v>
      </c>
      <c r="I31" s="304">
        <v>6.4276999999998452</v>
      </c>
      <c r="J31" s="305">
        <f t="shared" si="8"/>
        <v>0.63494199067949419</v>
      </c>
      <c r="K31" s="296">
        <v>0.63901294820261967</v>
      </c>
    </row>
    <row r="32" spans="1:11" ht="12.75" customHeight="1">
      <c r="A32" s="311"/>
      <c r="B32" s="311"/>
      <c r="C32" s="312"/>
      <c r="D32" s="312"/>
      <c r="E32" s="312"/>
      <c r="F32" s="313"/>
      <c r="G32" s="313"/>
      <c r="H32" s="314"/>
      <c r="I32" s="1290"/>
      <c r="J32" s="1290"/>
      <c r="K32" s="1290"/>
    </row>
    <row r="33" spans="1:11" ht="12.75" customHeight="1">
      <c r="A33" s="1291" t="s">
        <v>27</v>
      </c>
      <c r="B33" s="1292"/>
      <c r="C33" s="1292"/>
      <c r="D33" s="1292"/>
      <c r="E33" s="1292"/>
      <c r="F33" s="1292"/>
      <c r="G33" s="1292"/>
      <c r="H33" s="1292"/>
      <c r="I33" s="1292"/>
      <c r="J33" s="1292"/>
      <c r="K33" s="1293"/>
    </row>
    <row r="34" spans="1:11" ht="12.75" customHeight="1">
      <c r="A34" s="1295" t="s">
        <v>139</v>
      </c>
      <c r="B34" s="278"/>
      <c r="C34" s="1296" t="s">
        <v>118</v>
      </c>
      <c r="D34" s="1297" t="s">
        <v>140</v>
      </c>
      <c r="E34" s="1247" t="s">
        <v>141</v>
      </c>
      <c r="F34" s="1234" t="s">
        <v>29</v>
      </c>
      <c r="G34" s="1298"/>
      <c r="H34" s="1246"/>
      <c r="I34" s="1234" t="s">
        <v>142</v>
      </c>
      <c r="J34" s="1298"/>
      <c r="K34" s="1235"/>
    </row>
    <row r="35" spans="1:11" ht="8.15" customHeight="1">
      <c r="A35" s="1236"/>
      <c r="B35" s="279"/>
      <c r="C35" s="1282"/>
      <c r="D35" s="1284"/>
      <c r="E35" s="1248"/>
      <c r="F35" s="280" t="s">
        <v>143</v>
      </c>
      <c r="G35" s="280" t="s">
        <v>144</v>
      </c>
      <c r="H35" s="280" t="s">
        <v>145</v>
      </c>
      <c r="I35" s="280" t="s">
        <v>143</v>
      </c>
      <c r="J35" s="280" t="s">
        <v>144</v>
      </c>
      <c r="K35" s="281" t="s">
        <v>145</v>
      </c>
    </row>
    <row r="36" spans="1:11" customFormat="1" ht="14.5">
      <c r="A36" s="282"/>
      <c r="B36" s="283"/>
      <c r="C36" s="284"/>
      <c r="D36" s="285"/>
      <c r="E36" s="283"/>
      <c r="F36" s="315"/>
      <c r="G36" s="315"/>
      <c r="H36" s="315"/>
      <c r="I36" s="315"/>
      <c r="J36" s="315"/>
      <c r="K36" s="316"/>
    </row>
    <row r="37" spans="1:11">
      <c r="A37" s="434" t="s">
        <v>466</v>
      </c>
      <c r="B37" s="435"/>
      <c r="C37" s="436"/>
      <c r="D37" s="436"/>
      <c r="E37" s="436"/>
      <c r="F37" s="436"/>
      <c r="G37" s="436"/>
      <c r="H37" s="436"/>
      <c r="I37" s="436"/>
      <c r="J37" s="436"/>
      <c r="K37" s="437"/>
    </row>
    <row r="38" spans="1:11">
      <c r="A38" s="288" t="s">
        <v>1</v>
      </c>
      <c r="B38" s="289"/>
      <c r="C38" s="290">
        <v>24940.39402</v>
      </c>
      <c r="D38" s="291">
        <v>58.939444198795222</v>
      </c>
      <c r="E38" s="291">
        <f>100*C38/$C$38</f>
        <v>99.999999999999986</v>
      </c>
      <c r="F38" s="290">
        <v>-59.8857199999984</v>
      </c>
      <c r="G38" s="326">
        <f>100*F38/($C38-F38)</f>
        <v>-0.23954019964097573</v>
      </c>
      <c r="H38" s="326">
        <v>-0.35699366384324804</v>
      </c>
      <c r="I38" s="290">
        <v>487.05546999999933</v>
      </c>
      <c r="J38" s="326">
        <f>100*I38/($C38-I38)</f>
        <v>1.9917749431396121</v>
      </c>
      <c r="K38" s="292">
        <v>0.45270057027295962</v>
      </c>
    </row>
    <row r="39" spans="1:11">
      <c r="A39" s="293" t="s">
        <v>406</v>
      </c>
      <c r="B39" s="289"/>
      <c r="C39" s="294">
        <v>1309.01298</v>
      </c>
      <c r="D39" s="295">
        <v>20.283930182654622</v>
      </c>
      <c r="E39" s="295">
        <f t="shared" ref="E39:E43" si="9">100*C39/$C$38</f>
        <v>5.2485657562197563</v>
      </c>
      <c r="F39" s="294">
        <v>24.602280000000064</v>
      </c>
      <c r="G39" s="295">
        <f t="shared" ref="G39:G43" si="10">100*F39/($C39-F39)</f>
        <v>1.9154527442040203</v>
      </c>
      <c r="H39" s="295">
        <v>0.26678951885629587</v>
      </c>
      <c r="I39" s="294">
        <v>113.92913999999996</v>
      </c>
      <c r="J39" s="295">
        <f t="shared" ref="J39:J43" si="11">100*I39/($C39-I39)</f>
        <v>9.5331504106021523</v>
      </c>
      <c r="K39" s="296">
        <v>1.3844520449290876</v>
      </c>
    </row>
    <row r="40" spans="1:11">
      <c r="A40" s="288" t="s">
        <v>146</v>
      </c>
      <c r="B40" s="289"/>
      <c r="C40" s="290">
        <v>6294.69589</v>
      </c>
      <c r="D40" s="291">
        <v>54.661482793000403</v>
      </c>
      <c r="E40" s="291">
        <f t="shared" si="9"/>
        <v>25.238959276073221</v>
      </c>
      <c r="F40" s="290">
        <v>-114.42097999999987</v>
      </c>
      <c r="G40" s="291">
        <f t="shared" si="10"/>
        <v>-1.7852846549824246</v>
      </c>
      <c r="H40" s="291">
        <v>-0.65827619885355659</v>
      </c>
      <c r="I40" s="290">
        <v>-55.860230000000229</v>
      </c>
      <c r="J40" s="291">
        <f t="shared" si="11"/>
        <v>-0.87961162683182814</v>
      </c>
      <c r="K40" s="292">
        <v>0.65585986618506098</v>
      </c>
    </row>
    <row r="41" spans="1:11">
      <c r="A41" s="293" t="s">
        <v>147</v>
      </c>
      <c r="B41" s="289"/>
      <c r="C41" s="294">
        <v>3405.2784000000001</v>
      </c>
      <c r="D41" s="295">
        <v>55.111117627879317</v>
      </c>
      <c r="E41" s="295">
        <f t="shared" si="9"/>
        <v>13.653667208582458</v>
      </c>
      <c r="F41" s="294">
        <v>-65.203430000000026</v>
      </c>
      <c r="G41" s="295">
        <f t="shared" si="10"/>
        <v>-1.8788005007362341</v>
      </c>
      <c r="H41" s="295">
        <v>-1.4239196492844215</v>
      </c>
      <c r="I41" s="294">
        <v>24.91744000000017</v>
      </c>
      <c r="J41" s="295">
        <f t="shared" si="11"/>
        <v>0.73712364729239355</v>
      </c>
      <c r="K41" s="296">
        <v>0.10793807577363168</v>
      </c>
    </row>
    <row r="42" spans="1:11">
      <c r="A42" s="297" t="s">
        <v>148</v>
      </c>
      <c r="B42" s="298"/>
      <c r="C42" s="299">
        <v>2615.4354199999998</v>
      </c>
      <c r="D42" s="300">
        <v>71.083429783015049</v>
      </c>
      <c r="E42" s="300">
        <f t="shared" si="9"/>
        <v>10.486744587525967</v>
      </c>
      <c r="F42" s="299">
        <v>-79.231830000000627</v>
      </c>
      <c r="G42" s="300">
        <f t="shared" si="10"/>
        <v>-2.9403196257348885</v>
      </c>
      <c r="H42" s="300">
        <v>-1.4224085523792098</v>
      </c>
      <c r="I42" s="299">
        <v>30.807469999999739</v>
      </c>
      <c r="J42" s="300">
        <f t="shared" si="11"/>
        <v>1.1919498897317016</v>
      </c>
      <c r="K42" s="292">
        <v>-0.25079678155482554</v>
      </c>
    </row>
    <row r="43" spans="1:11">
      <c r="A43" s="302" t="s">
        <v>149</v>
      </c>
      <c r="B43" s="303"/>
      <c r="C43" s="304">
        <v>11315.97133</v>
      </c>
      <c r="D43" s="305">
        <v>78.10723800859904</v>
      </c>
      <c r="E43" s="305">
        <f t="shared" si="9"/>
        <v>45.372063171598597</v>
      </c>
      <c r="F43" s="304">
        <v>174.36823999999979</v>
      </c>
      <c r="G43" s="305">
        <f t="shared" si="10"/>
        <v>1.5650193117766125</v>
      </c>
      <c r="H43" s="305">
        <v>0.21713598068217266</v>
      </c>
      <c r="I43" s="304">
        <v>373.26165000000037</v>
      </c>
      <c r="J43" s="305">
        <f t="shared" si="11"/>
        <v>3.4110532118220318</v>
      </c>
      <c r="K43" s="296">
        <v>-0.28680477442104291</v>
      </c>
    </row>
    <row r="44" spans="1:11">
      <c r="A44" s="306"/>
      <c r="B44" s="307"/>
      <c r="C44" s="308"/>
      <c r="D44" s="309"/>
      <c r="E44" s="309"/>
      <c r="F44" s="308"/>
      <c r="G44" s="309"/>
      <c r="H44" s="309"/>
      <c r="I44" s="308"/>
      <c r="J44" s="309"/>
      <c r="K44" s="310"/>
    </row>
    <row r="45" spans="1:11">
      <c r="A45" s="430" t="s">
        <v>234</v>
      </c>
      <c r="B45" s="431"/>
      <c r="C45" s="432"/>
      <c r="D45" s="432"/>
      <c r="E45" s="432"/>
      <c r="F45" s="432"/>
      <c r="G45" s="432"/>
      <c r="H45" s="432"/>
      <c r="I45" s="432"/>
      <c r="J45" s="432"/>
      <c r="K45" s="433"/>
    </row>
    <row r="46" spans="1:11">
      <c r="A46" s="288" t="s">
        <v>1</v>
      </c>
      <c r="B46" s="289"/>
      <c r="C46" s="290">
        <v>13159.118989999999</v>
      </c>
      <c r="D46" s="291">
        <v>63.839719585924534</v>
      </c>
      <c r="E46" s="291">
        <f>100*C46/$C$46</f>
        <v>100</v>
      </c>
      <c r="F46" s="290">
        <v>-6.7463000000025204</v>
      </c>
      <c r="G46" s="326">
        <f>100*F46/($C46-F46)</f>
        <v>-5.1240840244101568E-2</v>
      </c>
      <c r="H46" s="326">
        <v>-0.28888941182520256</v>
      </c>
      <c r="I46" s="290">
        <v>219.63713999999891</v>
      </c>
      <c r="J46" s="326">
        <f>100*I46/($C46-I46)</f>
        <v>1.6974183552798052</v>
      </c>
      <c r="K46" s="292">
        <v>0.1689599177447576</v>
      </c>
    </row>
    <row r="47" spans="1:11">
      <c r="A47" s="293" t="s">
        <v>406</v>
      </c>
      <c r="B47" s="289"/>
      <c r="C47" s="294">
        <v>810.62504999999999</v>
      </c>
      <c r="D47" s="295">
        <v>29.294882053147397</v>
      </c>
      <c r="E47" s="295">
        <f t="shared" ref="E47:E51" si="12">100*C47/$C$46</f>
        <v>6.1601772171527429</v>
      </c>
      <c r="F47" s="294">
        <v>25.79367000000002</v>
      </c>
      <c r="G47" s="295">
        <f t="shared" ref="G47:G51" si="13">100*F47/($C47-F47)</f>
        <v>3.2865237880778952</v>
      </c>
      <c r="H47" s="295">
        <v>0.58321669409943766</v>
      </c>
      <c r="I47" s="294">
        <v>60.64185000000009</v>
      </c>
      <c r="J47" s="295">
        <f t="shared" ref="J47:J51" si="14">100*I47/($C47-I47)</f>
        <v>8.0857611210491243</v>
      </c>
      <c r="K47" s="296">
        <v>1.4289621900457021</v>
      </c>
    </row>
    <row r="48" spans="1:11">
      <c r="A48" s="288" t="s">
        <v>146</v>
      </c>
      <c r="B48" s="289"/>
      <c r="C48" s="290">
        <v>3860.2274000000002</v>
      </c>
      <c r="D48" s="291">
        <v>62.51967664583723</v>
      </c>
      <c r="E48" s="291">
        <f t="shared" si="12"/>
        <v>29.334998816664708</v>
      </c>
      <c r="F48" s="290">
        <v>-44.079939999999624</v>
      </c>
      <c r="G48" s="291">
        <f t="shared" si="13"/>
        <v>-1.1290079433142071</v>
      </c>
      <c r="H48" s="291">
        <v>-0.37549080339942265</v>
      </c>
      <c r="I48" s="290">
        <v>37.351690000000417</v>
      </c>
      <c r="J48" s="291">
        <f t="shared" si="14"/>
        <v>0.97705739954596693</v>
      </c>
      <c r="K48" s="292">
        <v>1.0301064789357994</v>
      </c>
    </row>
    <row r="49" spans="1:11">
      <c r="A49" s="293" t="s">
        <v>147</v>
      </c>
      <c r="B49" s="289"/>
      <c r="C49" s="294">
        <v>1796.4866699999998</v>
      </c>
      <c r="D49" s="295">
        <v>58.868398700203642</v>
      </c>
      <c r="E49" s="295">
        <f t="shared" si="12"/>
        <v>13.652028463039226</v>
      </c>
      <c r="F49" s="294">
        <v>-13.393530000000283</v>
      </c>
      <c r="G49" s="295">
        <f t="shared" si="13"/>
        <v>-0.74002301367793744</v>
      </c>
      <c r="H49" s="295">
        <v>-1.1156739771997692</v>
      </c>
      <c r="I49" s="294">
        <v>12.478709999999637</v>
      </c>
      <c r="J49" s="295">
        <f t="shared" si="14"/>
        <v>0.69947613910868622</v>
      </c>
      <c r="K49" s="296">
        <v>-0.47152627816740988</v>
      </c>
    </row>
    <row r="50" spans="1:11">
      <c r="A50" s="297" t="s">
        <v>148</v>
      </c>
      <c r="B50" s="298"/>
      <c r="C50" s="299">
        <v>1395.2588299999998</v>
      </c>
      <c r="D50" s="300">
        <v>76.248852250955963</v>
      </c>
      <c r="E50" s="300">
        <f t="shared" si="12"/>
        <v>10.602980572333891</v>
      </c>
      <c r="F50" s="299">
        <v>-57.770180000000209</v>
      </c>
      <c r="G50" s="300">
        <f t="shared" si="13"/>
        <v>-3.9758449144797328</v>
      </c>
      <c r="H50" s="300">
        <v>-1.0374241723446573</v>
      </c>
      <c r="I50" s="299">
        <v>-9.8164000000001579</v>
      </c>
      <c r="J50" s="300">
        <f t="shared" si="14"/>
        <v>-0.69863874833236927</v>
      </c>
      <c r="K50" s="292">
        <v>0.11586838958540113</v>
      </c>
    </row>
    <row r="51" spans="1:11">
      <c r="A51" s="302" t="s">
        <v>149</v>
      </c>
      <c r="B51" s="303"/>
      <c r="C51" s="304">
        <v>5296.5210400000005</v>
      </c>
      <c r="D51" s="305">
        <v>78.008988982878378</v>
      </c>
      <c r="E51" s="305">
        <f t="shared" si="12"/>
        <v>40.249814930809443</v>
      </c>
      <c r="F51" s="304">
        <v>82.703680000000531</v>
      </c>
      <c r="G51" s="305">
        <f t="shared" si="13"/>
        <v>1.5862404508929813</v>
      </c>
      <c r="H51" s="305">
        <v>9.7135543478017894E-2</v>
      </c>
      <c r="I51" s="304">
        <v>118.98129000000063</v>
      </c>
      <c r="J51" s="305">
        <f t="shared" si="14"/>
        <v>2.298027552564915</v>
      </c>
      <c r="K51" s="296">
        <v>-0.89286278936246788</v>
      </c>
    </row>
    <row r="52" spans="1:11">
      <c r="A52" s="306"/>
      <c r="B52" s="307"/>
      <c r="C52" s="308"/>
      <c r="D52" s="309"/>
      <c r="E52" s="309"/>
      <c r="F52" s="308"/>
      <c r="G52" s="309"/>
      <c r="H52" s="309"/>
      <c r="I52" s="308"/>
      <c r="J52" s="309"/>
      <c r="K52" s="310"/>
    </row>
    <row r="53" spans="1:11">
      <c r="A53" s="434" t="s">
        <v>235</v>
      </c>
      <c r="B53" s="435"/>
      <c r="C53" s="436"/>
      <c r="D53" s="436"/>
      <c r="E53" s="436"/>
      <c r="F53" s="436"/>
      <c r="G53" s="436"/>
      <c r="H53" s="436"/>
      <c r="I53" s="436"/>
      <c r="J53" s="436"/>
      <c r="K53" s="437"/>
    </row>
    <row r="54" spans="1:11">
      <c r="A54" s="288" t="s">
        <v>1</v>
      </c>
      <c r="B54" s="289"/>
      <c r="C54" s="290">
        <v>11781.275029999999</v>
      </c>
      <c r="D54" s="291">
        <v>54.285236400895911</v>
      </c>
      <c r="E54" s="291">
        <f>100*C54/$C$54</f>
        <v>99.999999999999986</v>
      </c>
      <c r="F54" s="290">
        <v>-53.139420000003156</v>
      </c>
      <c r="G54" s="326">
        <f>100*F54/($C54-F54)</f>
        <v>-0.44902449736330763</v>
      </c>
      <c r="H54" s="326">
        <v>-0.42491637647830061</v>
      </c>
      <c r="I54" s="290">
        <v>267.4183299999986</v>
      </c>
      <c r="J54" s="326">
        <f>100*I54/($C54-I54)</f>
        <v>2.3225782374032726</v>
      </c>
      <c r="K54" s="292">
        <v>0.70142585142300362</v>
      </c>
    </row>
    <row r="55" spans="1:11">
      <c r="A55" s="293" t="s">
        <v>406</v>
      </c>
      <c r="B55" s="289"/>
      <c r="C55" s="294">
        <v>498.38792999999998</v>
      </c>
      <c r="D55" s="295">
        <v>13.519906613160973</v>
      </c>
      <c r="E55" s="295">
        <f t="shared" ref="E55:E59" si="15">100*C55/$C$54</f>
        <v>4.2303394898336402</v>
      </c>
      <c r="F55" s="294">
        <v>-1.1913900000000126</v>
      </c>
      <c r="G55" s="295">
        <f t="shared" ref="G55:G59" si="16">100*F55/($C55-F55)</f>
        <v>-0.23847864639393251</v>
      </c>
      <c r="H55" s="295">
        <v>-4.4334854624121789E-2</v>
      </c>
      <c r="I55" s="294">
        <v>53.287289999999985</v>
      </c>
      <c r="J55" s="295">
        <f t="shared" ref="J55:J59" si="17">100*I55/($C55-I55)</f>
        <v>11.971964362935983</v>
      </c>
      <c r="K55" s="296">
        <v>1.2648322239476606</v>
      </c>
    </row>
    <row r="56" spans="1:11">
      <c r="A56" s="288" t="s">
        <v>146</v>
      </c>
      <c r="B56" s="289"/>
      <c r="C56" s="290">
        <v>2434.4684900000002</v>
      </c>
      <c r="D56" s="291">
        <v>45.577692836275666</v>
      </c>
      <c r="E56" s="291">
        <f t="shared" si="15"/>
        <v>20.6638796208461</v>
      </c>
      <c r="F56" s="290">
        <v>-70.341039999999794</v>
      </c>
      <c r="G56" s="291">
        <f t="shared" si="16"/>
        <v>-2.8082390759667781</v>
      </c>
      <c r="H56" s="291">
        <v>-0.99793293545444328</v>
      </c>
      <c r="I56" s="290">
        <v>-93.211919999999736</v>
      </c>
      <c r="J56" s="291">
        <f t="shared" si="17"/>
        <v>-3.6876465723765981</v>
      </c>
      <c r="K56" s="292">
        <v>-3.2234949045566452E-2</v>
      </c>
    </row>
    <row r="57" spans="1:11">
      <c r="A57" s="293" t="s">
        <v>147</v>
      </c>
      <c r="B57" s="289"/>
      <c r="C57" s="294">
        <v>1608.7917299999999</v>
      </c>
      <c r="D57" s="295">
        <v>51.444586968768434</v>
      </c>
      <c r="E57" s="295">
        <f t="shared" si="15"/>
        <v>13.65549760873378</v>
      </c>
      <c r="F57" s="294">
        <v>-51.809899999999971</v>
      </c>
      <c r="G57" s="295">
        <f t="shared" si="16"/>
        <v>-3.1199475578016851</v>
      </c>
      <c r="H57" s="295">
        <v>-1.7564461464810321</v>
      </c>
      <c r="I57" s="294">
        <v>12.43872999999985</v>
      </c>
      <c r="J57" s="295">
        <f t="shared" si="17"/>
        <v>0.77919670649285278</v>
      </c>
      <c r="K57" s="296">
        <v>0.5945431301786499</v>
      </c>
    </row>
    <row r="58" spans="1:11">
      <c r="A58" s="297" t="s">
        <v>148</v>
      </c>
      <c r="B58" s="298"/>
      <c r="C58" s="299">
        <v>1220.17659</v>
      </c>
      <c r="D58" s="300">
        <v>65.972853266671038</v>
      </c>
      <c r="E58" s="300">
        <f t="shared" si="15"/>
        <v>10.356914569033705</v>
      </c>
      <c r="F58" s="299">
        <v>-21.461650000000191</v>
      </c>
      <c r="G58" s="300">
        <f t="shared" si="16"/>
        <v>-1.7284946056429598</v>
      </c>
      <c r="H58" s="300">
        <v>-1.6389504017989083</v>
      </c>
      <c r="I58" s="299">
        <v>40.623870000000124</v>
      </c>
      <c r="J58" s="300">
        <f t="shared" si="17"/>
        <v>3.4440063009646682</v>
      </c>
      <c r="K58" s="292">
        <v>-0.37948071256967353</v>
      </c>
    </row>
    <row r="59" spans="1:11" ht="13.5" thickBot="1">
      <c r="A59" s="858" t="s">
        <v>149</v>
      </c>
      <c r="B59" s="851"/>
      <c r="C59" s="852">
        <v>6019.4502899999998</v>
      </c>
      <c r="D59" s="853">
        <v>78.193892345763544</v>
      </c>
      <c r="E59" s="853">
        <f t="shared" si="15"/>
        <v>51.093368711552777</v>
      </c>
      <c r="F59" s="304">
        <v>91.664560000000165</v>
      </c>
      <c r="G59" s="305">
        <f t="shared" si="16"/>
        <v>1.5463541392208886</v>
      </c>
      <c r="H59" s="305">
        <v>0.32291185793097554</v>
      </c>
      <c r="I59" s="304">
        <v>254.28035999999975</v>
      </c>
      <c r="J59" s="305">
        <f t="shared" si="17"/>
        <v>4.4106307895073567</v>
      </c>
      <c r="K59" s="296">
        <v>0.25035973640807185</v>
      </c>
    </row>
    <row r="60" spans="1:11" ht="12.75" customHeight="1" thickTop="1">
      <c r="B60" s="318"/>
      <c r="C60" s="319"/>
      <c r="D60" s="319"/>
      <c r="E60" s="319"/>
      <c r="F60" s="319"/>
      <c r="G60" s="319"/>
      <c r="H60" s="319"/>
      <c r="I60" s="319"/>
      <c r="J60" s="319"/>
      <c r="K60" s="319"/>
    </row>
    <row r="61" spans="1:11" ht="12.75" customHeight="1">
      <c r="A61" s="771" t="s">
        <v>344</v>
      </c>
      <c r="J61" s="1294" t="s">
        <v>528</v>
      </c>
      <c r="K61" s="1294"/>
    </row>
    <row r="62" spans="1:11" ht="12.75" customHeight="1"/>
    <row r="63" spans="1:11" ht="12.75" customHeight="1"/>
    <row r="64" spans="1:11" ht="12.75" customHeight="1"/>
    <row r="65" ht="12.75" customHeight="1"/>
    <row r="66" ht="4.5" customHeight="1"/>
    <row r="71" ht="13.65" customHeight="1"/>
  </sheetData>
  <mergeCells count="17">
    <mergeCell ref="A2:K2"/>
    <mergeCell ref="A5:K5"/>
    <mergeCell ref="A6:A7"/>
    <mergeCell ref="C6:C7"/>
    <mergeCell ref="D6:D7"/>
    <mergeCell ref="E6:E7"/>
    <mergeCell ref="F6:H6"/>
    <mergeCell ref="I6:K6"/>
    <mergeCell ref="I32:K32"/>
    <mergeCell ref="A33:K33"/>
    <mergeCell ref="J61:K61"/>
    <mergeCell ref="A34:A35"/>
    <mergeCell ref="C34:C35"/>
    <mergeCell ref="D34:D35"/>
    <mergeCell ref="E34:E35"/>
    <mergeCell ref="F34:H34"/>
    <mergeCell ref="I34:K34"/>
  </mergeCells>
  <hyperlinks>
    <hyperlink ref="K4" location="'Indice tablas Mujeres'!A1" display="Indice" xr:uid="{00000000-0004-0000-0D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7" orientation="portrait" r:id="rId1"/>
  <headerFooter differentFirst="1">
    <oddFooter>&amp;C&amp;P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CD9BCD"/>
    <pageSetUpPr fitToPage="1"/>
  </sheetPr>
  <dimension ref="A1:L84"/>
  <sheetViews>
    <sheetView view="pageBreakPreview" zoomScaleNormal="100" zoomScaleSheetLayoutView="100" workbookViewId="0">
      <selection activeCell="A2" sqref="A2:L2"/>
    </sheetView>
  </sheetViews>
  <sheetFormatPr baseColWidth="10" defaultColWidth="11.453125" defaultRowHeight="12.5"/>
  <cols>
    <col min="1" max="1" width="15.453125" style="180" customWidth="1"/>
    <col min="2" max="2" width="0.453125" style="180" customWidth="1"/>
    <col min="3" max="5" width="8.453125" style="185" customWidth="1"/>
    <col min="6" max="6" width="1.453125" style="185" customWidth="1"/>
    <col min="7" max="7" width="13.08984375" style="195" customWidth="1"/>
    <col min="8" max="8" width="1.453125" style="195" customWidth="1"/>
    <col min="9" max="9" width="10.54296875" style="195" customWidth="1"/>
    <col min="10" max="11" width="9.54296875" style="195" customWidth="1"/>
    <col min="12" max="12" width="14.453125" style="195" customWidth="1"/>
    <col min="13" max="16384" width="11.453125" style="195"/>
  </cols>
  <sheetData>
    <row r="1" spans="1:12" customFormat="1" ht="59.4" customHeight="1">
      <c r="A1" s="767" t="s">
        <v>548</v>
      </c>
      <c r="E1" s="270"/>
      <c r="F1" s="270"/>
      <c r="G1" s="270"/>
      <c r="H1" s="270"/>
      <c r="I1" s="1195"/>
      <c r="J1" s="1001"/>
      <c r="K1" s="1001"/>
    </row>
    <row r="2" spans="1:12" s="2" customFormat="1" ht="13.5">
      <c r="A2" s="1300" t="s">
        <v>531</v>
      </c>
      <c r="B2" s="1301"/>
      <c r="C2" s="1301"/>
      <c r="D2" s="1301"/>
      <c r="E2" s="1301"/>
      <c r="F2" s="1301"/>
      <c r="G2" s="1301"/>
      <c r="H2" s="1301"/>
      <c r="I2" s="1301"/>
      <c r="J2" s="1301"/>
      <c r="K2" s="1301"/>
      <c r="L2" s="1301"/>
    </row>
    <row r="3" spans="1:12" s="2" customFormat="1" ht="4.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s="2" customFormat="1" ht="15.5">
      <c r="A4" s="3"/>
      <c r="B4" s="1"/>
      <c r="C4" s="1"/>
      <c r="D4" s="1"/>
      <c r="E4" s="1"/>
      <c r="F4" s="1"/>
      <c r="G4" s="1"/>
      <c r="H4" s="1"/>
      <c r="I4" s="1"/>
      <c r="J4" s="1"/>
      <c r="K4" s="506"/>
      <c r="L4" s="926" t="s">
        <v>212</v>
      </c>
    </row>
    <row r="5" spans="1:12" ht="32.4" customHeight="1">
      <c r="A5" s="195"/>
      <c r="B5" s="520"/>
      <c r="C5" s="1302" t="s">
        <v>219</v>
      </c>
      <c r="D5" s="1302"/>
      <c r="E5" s="1302"/>
      <c r="F5" s="522"/>
      <c r="G5" s="523" t="s">
        <v>457</v>
      </c>
      <c r="H5" s="524"/>
      <c r="I5" s="1302" t="s">
        <v>220</v>
      </c>
      <c r="J5" s="1302"/>
      <c r="K5" s="1302"/>
      <c r="L5" s="538" t="s">
        <v>456</v>
      </c>
    </row>
    <row r="6" spans="1:12" ht="15" customHeight="1">
      <c r="A6" s="1267" t="s">
        <v>39</v>
      </c>
      <c r="B6" s="519"/>
      <c r="C6" s="1305" t="s">
        <v>107</v>
      </c>
      <c r="D6" s="1305"/>
      <c r="E6" s="1305"/>
      <c r="F6" s="266"/>
      <c r="G6" s="521" t="s">
        <v>107</v>
      </c>
      <c r="H6" s="269"/>
      <c r="I6" s="1305" t="s">
        <v>107</v>
      </c>
      <c r="J6" s="1305"/>
      <c r="K6" s="1306"/>
      <c r="L6" s="539" t="s">
        <v>107</v>
      </c>
    </row>
    <row r="7" spans="1:12" ht="13.65" customHeight="1">
      <c r="A7" s="1268"/>
      <c r="B7" s="186"/>
      <c r="C7" s="152" t="s">
        <v>40</v>
      </c>
      <c r="D7" s="152" t="s">
        <v>41</v>
      </c>
      <c r="E7" s="263" t="s">
        <v>42</v>
      </c>
      <c r="F7" s="260"/>
      <c r="G7" s="263" t="s">
        <v>111</v>
      </c>
      <c r="I7" s="152" t="s">
        <v>40</v>
      </c>
      <c r="J7" s="152" t="s">
        <v>41</v>
      </c>
      <c r="K7" s="263" t="s">
        <v>42</v>
      </c>
      <c r="L7" s="540" t="s">
        <v>111</v>
      </c>
    </row>
    <row r="8" spans="1:12" ht="12.15" customHeight="1">
      <c r="A8" s="154" t="s">
        <v>66</v>
      </c>
      <c r="B8" s="187"/>
      <c r="C8" s="155">
        <v>3375.5737100000015</v>
      </c>
      <c r="D8" s="155">
        <v>1834.7272700000003</v>
      </c>
      <c r="E8" s="156">
        <v>1540.8464399999987</v>
      </c>
      <c r="F8" s="261"/>
      <c r="G8" s="155">
        <f t="shared" ref="G8:G15" si="0">E8-D8</f>
        <v>-293.88083000000165</v>
      </c>
      <c r="I8" s="197">
        <v>64.887803105205137</v>
      </c>
      <c r="J8" s="197">
        <v>73.469841796998452</v>
      </c>
      <c r="K8" s="231">
        <v>56.964635499171152</v>
      </c>
      <c r="L8" s="552">
        <f t="shared" ref="L8:L48" si="1">K8-J8</f>
        <v>-16.5052062978273</v>
      </c>
    </row>
    <row r="9" spans="1:12" ht="12.15" customHeight="1">
      <c r="A9" s="158" t="s">
        <v>67</v>
      </c>
      <c r="B9" s="187"/>
      <c r="C9" s="159">
        <v>3425.7606499999943</v>
      </c>
      <c r="D9" s="159">
        <v>1857.2112599999987</v>
      </c>
      <c r="E9" s="160">
        <v>1568.5493900000031</v>
      </c>
      <c r="F9" s="261"/>
      <c r="G9" s="159">
        <f t="shared" si="0"/>
        <v>-288.66186999999559</v>
      </c>
      <c r="I9" s="200">
        <v>65.594628059548654</v>
      </c>
      <c r="J9" s="200">
        <v>74.073391345146248</v>
      </c>
      <c r="K9" s="233">
        <v>57.765682062069992</v>
      </c>
      <c r="L9" s="551">
        <f t="shared" si="1"/>
        <v>-16.307709283076257</v>
      </c>
    </row>
    <row r="10" spans="1:12" ht="12.15" customHeight="1">
      <c r="A10" s="170" t="s">
        <v>68</v>
      </c>
      <c r="B10" s="187"/>
      <c r="C10" s="171">
        <v>3436.6374799999912</v>
      </c>
      <c r="D10" s="171">
        <v>1879.6912200000013</v>
      </c>
      <c r="E10" s="172">
        <v>1556.9462600000008</v>
      </c>
      <c r="F10" s="261"/>
      <c r="G10" s="171">
        <f t="shared" si="0"/>
        <v>-322.74496000000045</v>
      </c>
      <c r="I10" s="207">
        <v>65.608689875666045</v>
      </c>
      <c r="J10" s="207">
        <v>74.753385750242387</v>
      </c>
      <c r="K10" s="527">
        <v>57.165860127796407</v>
      </c>
      <c r="L10" s="553">
        <f t="shared" si="1"/>
        <v>-17.58752562244598</v>
      </c>
    </row>
    <row r="11" spans="1:12" ht="12.15" customHeight="1">
      <c r="A11" s="188" t="s">
        <v>69</v>
      </c>
      <c r="B11" s="167"/>
      <c r="C11" s="189">
        <v>3468.9013800000071</v>
      </c>
      <c r="D11" s="189">
        <v>1857.8272200000008</v>
      </c>
      <c r="E11" s="264">
        <v>1611.074159999999</v>
      </c>
      <c r="F11" s="261"/>
      <c r="G11" s="189">
        <f t="shared" si="0"/>
        <v>-246.75306000000182</v>
      </c>
      <c r="I11" s="209">
        <v>66.006634580339806</v>
      </c>
      <c r="J11" s="209">
        <v>73.681378553714609</v>
      </c>
      <c r="K11" s="528">
        <v>58.928463421542119</v>
      </c>
      <c r="L11" s="554">
        <f t="shared" si="1"/>
        <v>-14.75291513217249</v>
      </c>
    </row>
    <row r="12" spans="1:12" ht="12.15" customHeight="1">
      <c r="A12" s="154" t="s">
        <v>70</v>
      </c>
      <c r="B12" s="187"/>
      <c r="C12" s="155">
        <v>3481.8103800000149</v>
      </c>
      <c r="D12" s="155">
        <v>1864.5416199999991</v>
      </c>
      <c r="E12" s="156">
        <v>1617.2687599999997</v>
      </c>
      <c r="F12" s="261"/>
      <c r="G12" s="155">
        <f t="shared" si="0"/>
        <v>-247.27285999999935</v>
      </c>
      <c r="I12" s="197">
        <v>66.133287659752185</v>
      </c>
      <c r="J12" s="197">
        <v>73.856750746901071</v>
      </c>
      <c r="K12" s="231">
        <v>59.017944618940312</v>
      </c>
      <c r="L12" s="552">
        <f t="shared" si="1"/>
        <v>-14.838806127960758</v>
      </c>
    </row>
    <row r="13" spans="1:12" ht="12.15" customHeight="1">
      <c r="A13" s="158" t="s">
        <v>71</v>
      </c>
      <c r="B13" s="187"/>
      <c r="C13" s="159">
        <v>3481.368039999988</v>
      </c>
      <c r="D13" s="159">
        <v>1872.0380199999991</v>
      </c>
      <c r="E13" s="160">
        <v>1609.3300200000001</v>
      </c>
      <c r="F13" s="261"/>
      <c r="G13" s="159">
        <f t="shared" si="0"/>
        <v>-262.70799999999895</v>
      </c>
      <c r="I13" s="200">
        <v>66.017052702211487</v>
      </c>
      <c r="J13" s="200">
        <v>74.076927730683551</v>
      </c>
      <c r="K13" s="233">
        <v>58.6002857672852</v>
      </c>
      <c r="L13" s="551">
        <f t="shared" si="1"/>
        <v>-15.47664196339835</v>
      </c>
    </row>
    <row r="14" spans="1:12" ht="12.15" customHeight="1">
      <c r="A14" s="170" t="s">
        <v>72</v>
      </c>
      <c r="B14" s="187"/>
      <c r="C14" s="171">
        <v>3448.5251399999934</v>
      </c>
      <c r="D14" s="171">
        <v>1838.7326899999987</v>
      </c>
      <c r="E14" s="172">
        <v>1609.7924500000042</v>
      </c>
      <c r="F14" s="261"/>
      <c r="G14" s="171">
        <f t="shared" si="0"/>
        <v>-228.94023999999445</v>
      </c>
      <c r="I14" s="207">
        <v>65.354157053246283</v>
      </c>
      <c r="J14" s="207">
        <v>72.758728715868273</v>
      </c>
      <c r="K14" s="527">
        <v>58.548369972892914</v>
      </c>
      <c r="L14" s="553">
        <f t="shared" si="1"/>
        <v>-14.210358742975359</v>
      </c>
    </row>
    <row r="15" spans="1:12" ht="12.15" customHeight="1">
      <c r="A15" s="188" t="s">
        <v>73</v>
      </c>
      <c r="B15" s="167"/>
      <c r="C15" s="189">
        <v>3465.976709999999</v>
      </c>
      <c r="D15" s="189">
        <v>1852.4469699999991</v>
      </c>
      <c r="E15" s="264">
        <v>1613.5297399999984</v>
      </c>
      <c r="F15" s="261"/>
      <c r="G15" s="189">
        <f t="shared" si="0"/>
        <v>-238.9172300000007</v>
      </c>
      <c r="I15" s="212">
        <v>65.597139504901605</v>
      </c>
      <c r="J15" s="212">
        <v>73.255847663684705</v>
      </c>
      <c r="K15" s="529">
        <v>58.567418137098912</v>
      </c>
      <c r="L15" s="554">
        <f t="shared" si="1"/>
        <v>-14.688429526585793</v>
      </c>
    </row>
    <row r="16" spans="1:12" ht="12.15" customHeight="1">
      <c r="A16" s="154" t="s">
        <v>108</v>
      </c>
      <c r="B16" s="187"/>
      <c r="C16" s="155">
        <v>3483.6457800000089</v>
      </c>
      <c r="D16" s="155">
        <v>1837.3801499999981</v>
      </c>
      <c r="E16" s="156">
        <v>1646.2656300000019</v>
      </c>
      <c r="F16" s="261"/>
      <c r="G16" s="155">
        <f t="shared" ref="G16:G51" si="2">E16-D16</f>
        <v>-191.11451999999622</v>
      </c>
      <c r="I16" s="197">
        <v>65.902933666407776</v>
      </c>
      <c r="J16" s="197">
        <v>72.668743508057972</v>
      </c>
      <c r="K16" s="231">
        <v>59.699373238141831</v>
      </c>
      <c r="L16" s="552">
        <f t="shared" si="1"/>
        <v>-12.969370269916141</v>
      </c>
    </row>
    <row r="17" spans="1:12" ht="12.15" customHeight="1">
      <c r="A17" s="158" t="s">
        <v>74</v>
      </c>
      <c r="B17" s="187"/>
      <c r="C17" s="159">
        <v>3502.176149999988</v>
      </c>
      <c r="D17" s="159">
        <v>1861.3886499999962</v>
      </c>
      <c r="E17" s="160">
        <v>1640.787500000001</v>
      </c>
      <c r="F17" s="261"/>
      <c r="G17" s="159">
        <f t="shared" si="2"/>
        <v>-220.60114999999519</v>
      </c>
      <c r="I17" s="200">
        <v>66.218717557213878</v>
      </c>
      <c r="J17" s="200">
        <v>73.615392081255422</v>
      </c>
      <c r="K17" s="233">
        <v>59.443027630067348</v>
      </c>
      <c r="L17" s="551">
        <f t="shared" si="1"/>
        <v>-14.172364451188074</v>
      </c>
    </row>
    <row r="18" spans="1:12" ht="12.15" customHeight="1">
      <c r="A18" s="170" t="s">
        <v>75</v>
      </c>
      <c r="B18" s="187"/>
      <c r="C18" s="171">
        <v>3481.9380399999918</v>
      </c>
      <c r="D18" s="171">
        <v>1831.898779999997</v>
      </c>
      <c r="E18" s="172">
        <v>1650.0392600000014</v>
      </c>
      <c r="F18" s="261"/>
      <c r="G18" s="171">
        <f t="shared" si="2"/>
        <v>-181.85951999999565</v>
      </c>
      <c r="I18" s="207">
        <v>65.863639679317941</v>
      </c>
      <c r="J18" s="207">
        <v>72.517114133463096</v>
      </c>
      <c r="K18" s="527">
        <v>59.774815658764126</v>
      </c>
      <c r="L18" s="553">
        <f t="shared" si="1"/>
        <v>-12.74229847469897</v>
      </c>
    </row>
    <row r="19" spans="1:12" ht="12.15" customHeight="1">
      <c r="A19" s="191" t="s">
        <v>76</v>
      </c>
      <c r="B19" s="175"/>
      <c r="C19" s="178">
        <v>3508.5547099999972</v>
      </c>
      <c r="D19" s="178">
        <v>1840.8210700000022</v>
      </c>
      <c r="E19" s="265">
        <v>1667.7336400000024</v>
      </c>
      <c r="F19" s="261"/>
      <c r="G19" s="178">
        <f t="shared" si="2"/>
        <v>-173.08742999999981</v>
      </c>
      <c r="I19" s="212">
        <v>66.331440275331985</v>
      </c>
      <c r="J19" s="212">
        <v>72.879759338649507</v>
      </c>
      <c r="K19" s="529">
        <v>60.34649930223344</v>
      </c>
      <c r="L19" s="555">
        <f t="shared" si="1"/>
        <v>-12.533260036416067</v>
      </c>
    </row>
    <row r="20" spans="1:12" ht="12.15" customHeight="1">
      <c r="A20" s="154" t="s">
        <v>109</v>
      </c>
      <c r="B20" s="187"/>
      <c r="C20" s="155">
        <v>3454.7735500000008</v>
      </c>
      <c r="D20" s="155">
        <v>1816.6363800000008</v>
      </c>
      <c r="E20" s="156">
        <v>1638.1371700000007</v>
      </c>
      <c r="F20" s="261"/>
      <c r="G20" s="155">
        <f t="shared" si="2"/>
        <v>-178.49921000000018</v>
      </c>
      <c r="I20" s="197">
        <v>65.295591567496999</v>
      </c>
      <c r="J20" s="197">
        <v>71.930999414617105</v>
      </c>
      <c r="K20" s="231">
        <v>59.235852637141015</v>
      </c>
      <c r="L20" s="552">
        <f t="shared" si="1"/>
        <v>-12.69514677747609</v>
      </c>
    </row>
    <row r="21" spans="1:12" ht="12.15" customHeight="1">
      <c r="A21" s="158" t="s">
        <v>77</v>
      </c>
      <c r="B21" s="187"/>
      <c r="C21" s="159">
        <v>3484.0721799999992</v>
      </c>
      <c r="D21" s="159">
        <v>1828.8528899999997</v>
      </c>
      <c r="E21" s="160">
        <v>1655.2192899999998</v>
      </c>
      <c r="F21" s="261"/>
      <c r="G21" s="159">
        <f t="shared" si="2"/>
        <v>-173.63359999999989</v>
      </c>
      <c r="I21" s="200">
        <v>65.791345676368721</v>
      </c>
      <c r="J21" s="200">
        <v>72.387431072983858</v>
      </c>
      <c r="K21" s="233">
        <v>59.773324010844952</v>
      </c>
      <c r="L21" s="551">
        <f t="shared" si="1"/>
        <v>-12.614107062138906</v>
      </c>
    </row>
    <row r="22" spans="1:12" ht="12.15" customHeight="1">
      <c r="A22" s="170" t="s">
        <v>78</v>
      </c>
      <c r="B22" s="187"/>
      <c r="C22" s="171">
        <v>3435.1893699999987</v>
      </c>
      <c r="D22" s="171">
        <v>1813.4559699999998</v>
      </c>
      <c r="E22" s="172">
        <v>1621.7334000000001</v>
      </c>
      <c r="F22" s="261"/>
      <c r="G22" s="171">
        <f t="shared" si="2"/>
        <v>-191.72256999999968</v>
      </c>
      <c r="I22" s="988">
        <v>64.859128800808548</v>
      </c>
      <c r="J22" s="988">
        <v>71.802364512636885</v>
      </c>
      <c r="K22" s="989">
        <v>58.530193221559401</v>
      </c>
      <c r="L22" s="553">
        <f t="shared" si="1"/>
        <v>-13.272171291077484</v>
      </c>
    </row>
    <row r="23" spans="1:12" ht="12.15" customHeight="1">
      <c r="A23" s="191" t="s">
        <v>79</v>
      </c>
      <c r="B23" s="175"/>
      <c r="C23" s="178">
        <v>3446.6763999999985</v>
      </c>
      <c r="D23" s="178">
        <v>1815.6200699999999</v>
      </c>
      <c r="E23" s="265">
        <v>1631.0563300000001</v>
      </c>
      <c r="F23" s="261"/>
      <c r="G23" s="178">
        <f t="shared" si="2"/>
        <v>-184.56373999999983</v>
      </c>
      <c r="I23" s="211">
        <v>64.996304574508486</v>
      </c>
      <c r="J23" s="211">
        <v>71.840963291359174</v>
      </c>
      <c r="K23" s="990">
        <v>58.764021445338514</v>
      </c>
      <c r="L23" s="555">
        <f t="shared" si="1"/>
        <v>-13.076941846020659</v>
      </c>
    </row>
    <row r="24" spans="1:12" ht="12.15" customHeight="1">
      <c r="A24" s="154" t="s">
        <v>110</v>
      </c>
      <c r="B24" s="187"/>
      <c r="C24" s="155">
        <v>3466.3957100000007</v>
      </c>
      <c r="D24" s="155">
        <v>1800.1468500000003</v>
      </c>
      <c r="E24" s="156">
        <v>1666.2488600000001</v>
      </c>
      <c r="F24" s="261"/>
      <c r="G24" s="155">
        <f t="shared" si="2"/>
        <v>-133.89799000000016</v>
      </c>
      <c r="I24" s="196">
        <v>65.367173604962048</v>
      </c>
      <c r="J24" s="196">
        <v>71.279751731020227</v>
      </c>
      <c r="K24" s="231">
        <v>59.991095425154676</v>
      </c>
      <c r="L24" s="552">
        <f t="shared" si="1"/>
        <v>-11.288656305865551</v>
      </c>
    </row>
    <row r="25" spans="1:12" ht="12.15" customHeight="1">
      <c r="A25" s="158" t="s">
        <v>80</v>
      </c>
      <c r="B25" s="187"/>
      <c r="C25" s="159">
        <v>3482.20721</v>
      </c>
      <c r="D25" s="159">
        <v>1805.52565</v>
      </c>
      <c r="E25" s="177">
        <v>1676.6815599999995</v>
      </c>
      <c r="F25" s="261"/>
      <c r="G25" s="159">
        <f t="shared" si="2"/>
        <v>-128.84409000000051</v>
      </c>
      <c r="I25" s="200">
        <v>65.692012235154479</v>
      </c>
      <c r="J25" s="200">
        <v>71.56207241848054</v>
      </c>
      <c r="K25" s="233">
        <v>60.360329244791387</v>
      </c>
      <c r="L25" s="551">
        <f t="shared" si="1"/>
        <v>-11.201743173689152</v>
      </c>
    </row>
    <row r="26" spans="1:12" ht="12.15" customHeight="1">
      <c r="A26" s="170" t="s">
        <v>81</v>
      </c>
      <c r="B26" s="187"/>
      <c r="C26" s="171">
        <v>3451.9078599999984</v>
      </c>
      <c r="D26" s="171">
        <v>1794.22777</v>
      </c>
      <c r="E26" s="172">
        <v>1657.6800900000001</v>
      </c>
      <c r="F26" s="261"/>
      <c r="G26" s="171">
        <f t="shared" si="2"/>
        <v>-136.5476799999999</v>
      </c>
      <c r="I26" s="203">
        <v>65.214147496492274</v>
      </c>
      <c r="J26" s="203">
        <v>71.250728688453407</v>
      </c>
      <c r="K26" s="525">
        <v>59.736219459459512</v>
      </c>
      <c r="L26" s="553">
        <f t="shared" si="1"/>
        <v>-11.514509228993894</v>
      </c>
    </row>
    <row r="27" spans="1:12" ht="12.15" customHeight="1">
      <c r="A27" s="191" t="s">
        <v>82</v>
      </c>
      <c r="B27" s="175"/>
      <c r="C27" s="176">
        <v>3439.9434299999989</v>
      </c>
      <c r="D27" s="176">
        <v>1782.8844900000001</v>
      </c>
      <c r="E27" s="177">
        <v>1657.0589399999999</v>
      </c>
      <c r="F27" s="261"/>
      <c r="G27" s="176">
        <f t="shared" si="2"/>
        <v>-125.82555000000025</v>
      </c>
      <c r="I27" s="211">
        <v>65.031763491285318</v>
      </c>
      <c r="J27" s="211">
        <v>70.893119761482126</v>
      </c>
      <c r="K27" s="990">
        <v>59.719322105937913</v>
      </c>
      <c r="L27" s="556">
        <f t="shared" si="1"/>
        <v>-11.173797655544213</v>
      </c>
    </row>
    <row r="28" spans="1:12" ht="12.15" customHeight="1">
      <c r="A28" s="154" t="s">
        <v>83</v>
      </c>
      <c r="B28" s="187"/>
      <c r="C28" s="155">
        <v>3450.4421999999995</v>
      </c>
      <c r="D28" s="155">
        <v>1775.13428</v>
      </c>
      <c r="E28" s="156">
        <v>1675.3079200000004</v>
      </c>
      <c r="F28" s="261"/>
      <c r="G28" s="155">
        <f t="shared" si="2"/>
        <v>-99.826359999999568</v>
      </c>
      <c r="I28" s="196">
        <v>65.376424345798654</v>
      </c>
      <c r="J28" s="196">
        <v>70.775619666540976</v>
      </c>
      <c r="K28" s="231">
        <v>60.48714330599104</v>
      </c>
      <c r="L28" s="552">
        <f t="shared" si="1"/>
        <v>-10.288476360549936</v>
      </c>
    </row>
    <row r="29" spans="1:12" ht="12.15" customHeight="1">
      <c r="A29" s="158" t="s">
        <v>84</v>
      </c>
      <c r="B29" s="187"/>
      <c r="C29" s="159">
        <v>3389.9509899999966</v>
      </c>
      <c r="D29" s="159">
        <v>1758.9080600000002</v>
      </c>
      <c r="E29" s="160">
        <v>1631.0429300000008</v>
      </c>
      <c r="F29" s="261"/>
      <c r="G29" s="159">
        <f t="shared" si="2"/>
        <v>-127.86512999999945</v>
      </c>
      <c r="I29" s="200">
        <v>64.375729649626052</v>
      </c>
      <c r="J29" s="200">
        <v>70.305807115141363</v>
      </c>
      <c r="K29" s="233">
        <v>59.008371851984869</v>
      </c>
      <c r="L29" s="551">
        <f t="shared" si="1"/>
        <v>-11.297435263156494</v>
      </c>
    </row>
    <row r="30" spans="1:12" ht="12.15" customHeight="1">
      <c r="A30" s="170" t="s">
        <v>85</v>
      </c>
      <c r="B30" s="187"/>
      <c r="C30" s="171">
        <v>3358.032760000001</v>
      </c>
      <c r="D30" s="171">
        <v>1750.0327499999999</v>
      </c>
      <c r="E30" s="172">
        <v>1608.0000100000002</v>
      </c>
      <c r="F30" s="261"/>
      <c r="G30" s="171">
        <f t="shared" si="2"/>
        <v>-142.03273999999965</v>
      </c>
      <c r="I30" s="203">
        <v>64.044964390307811</v>
      </c>
      <c r="J30" s="203">
        <v>70.295393873266121</v>
      </c>
      <c r="K30" s="525">
        <v>58.394133167623757</v>
      </c>
      <c r="L30" s="553">
        <f t="shared" si="1"/>
        <v>-11.901260705642365</v>
      </c>
    </row>
    <row r="31" spans="1:12" ht="12.15" customHeight="1">
      <c r="A31" s="174" t="s">
        <v>86</v>
      </c>
      <c r="B31" s="175"/>
      <c r="C31" s="176">
        <v>3351.9572799999996</v>
      </c>
      <c r="D31" s="176">
        <v>1722.1989399999998</v>
      </c>
      <c r="E31" s="177">
        <v>1629.7583400000001</v>
      </c>
      <c r="F31" s="261"/>
      <c r="G31" s="176">
        <f t="shared" si="2"/>
        <v>-92.440599999999677</v>
      </c>
      <c r="I31" s="211">
        <v>64.053032306233064</v>
      </c>
      <c r="J31" s="211">
        <v>69.352559550969758</v>
      </c>
      <c r="K31" s="990">
        <v>59.267284897440604</v>
      </c>
      <c r="L31" s="556">
        <f t="shared" si="1"/>
        <v>-10.085274653529154</v>
      </c>
    </row>
    <row r="32" spans="1:12" ht="12.15" customHeight="1">
      <c r="A32" s="154" t="s">
        <v>87</v>
      </c>
      <c r="B32" s="187"/>
      <c r="C32" s="155">
        <v>3313.0198700000069</v>
      </c>
      <c r="D32" s="155">
        <v>1705.2470100000023</v>
      </c>
      <c r="E32" s="156">
        <v>1607.7728600000009</v>
      </c>
      <c r="F32" s="261"/>
      <c r="G32" s="155">
        <f t="shared" si="2"/>
        <v>-97.474150000001373</v>
      </c>
      <c r="I32" s="196">
        <v>63.465801176358148</v>
      </c>
      <c r="J32" s="196">
        <v>68.871061321616324</v>
      </c>
      <c r="K32" s="231">
        <v>58.588756759703529</v>
      </c>
      <c r="L32" s="552">
        <f t="shared" si="1"/>
        <v>-10.282304561912795</v>
      </c>
    </row>
    <row r="33" spans="1:12" ht="12.15" customHeight="1">
      <c r="A33" s="158" t="s">
        <v>88</v>
      </c>
      <c r="B33" s="187"/>
      <c r="C33" s="159">
        <v>3320.2731299999891</v>
      </c>
      <c r="D33" s="159">
        <v>1726.4178299999996</v>
      </c>
      <c r="E33" s="160">
        <v>1593.8552999999995</v>
      </c>
      <c r="F33" s="261"/>
      <c r="G33" s="159">
        <f t="shared" si="2"/>
        <v>-132.56253000000015</v>
      </c>
      <c r="I33" s="200">
        <v>63.498282020311258</v>
      </c>
      <c r="J33" s="200">
        <v>69.589413199097933</v>
      </c>
      <c r="K33" s="233">
        <v>57.999389604714274</v>
      </c>
      <c r="L33" s="551">
        <f t="shared" si="1"/>
        <v>-11.590023594383659</v>
      </c>
    </row>
    <row r="34" spans="1:12" ht="12.15" customHeight="1">
      <c r="A34" s="170" t="s">
        <v>89</v>
      </c>
      <c r="B34" s="187"/>
      <c r="C34" s="171">
        <v>3329.7989400000142</v>
      </c>
      <c r="D34" s="171">
        <v>1739.8556199999998</v>
      </c>
      <c r="E34" s="172">
        <v>1589.9433200000008</v>
      </c>
      <c r="F34" s="261"/>
      <c r="G34" s="171">
        <f t="shared" si="2"/>
        <v>-149.91229999999905</v>
      </c>
      <c r="I34" s="203">
        <v>63.652393712321135</v>
      </c>
      <c r="J34" s="203">
        <v>70.107264150471906</v>
      </c>
      <c r="K34" s="525">
        <v>57.826251045346716</v>
      </c>
      <c r="L34" s="553">
        <f t="shared" si="1"/>
        <v>-12.28101310512519</v>
      </c>
    </row>
    <row r="35" spans="1:12" ht="12.15" customHeight="1">
      <c r="A35" s="174" t="s">
        <v>90</v>
      </c>
      <c r="B35" s="175"/>
      <c r="C35" s="176">
        <v>3401.3538900000094</v>
      </c>
      <c r="D35" s="176">
        <v>1748.7507299999979</v>
      </c>
      <c r="E35" s="177">
        <v>1652.6031599999978</v>
      </c>
      <c r="F35" s="261"/>
      <c r="G35" s="176">
        <f t="shared" si="2"/>
        <v>-96.147570000000087</v>
      </c>
      <c r="I35" s="211">
        <v>64.817519943220162</v>
      </c>
      <c r="J35" s="211">
        <v>70.275016576357274</v>
      </c>
      <c r="K35" s="990">
        <v>59.89547198201285</v>
      </c>
      <c r="L35" s="556">
        <f t="shared" si="1"/>
        <v>-10.379544594344424</v>
      </c>
    </row>
    <row r="36" spans="1:12" ht="12.15" customHeight="1">
      <c r="A36" s="154" t="s">
        <v>91</v>
      </c>
      <c r="B36" s="187"/>
      <c r="C36" s="155">
        <v>3389.3814999999827</v>
      </c>
      <c r="D36" s="155">
        <v>1751.7092800000071</v>
      </c>
      <c r="E36" s="156">
        <v>1637.6722200000036</v>
      </c>
      <c r="F36" s="261"/>
      <c r="G36" s="155">
        <f t="shared" si="2"/>
        <v>-114.03706000000352</v>
      </c>
      <c r="I36" s="196">
        <v>64.562148449239984</v>
      </c>
      <c r="J36" s="196">
        <v>70.379270218605171</v>
      </c>
      <c r="K36" s="231">
        <v>59.317889422030241</v>
      </c>
      <c r="L36" s="552">
        <f t="shared" si="1"/>
        <v>-11.06138079657493</v>
      </c>
    </row>
    <row r="37" spans="1:12" ht="12.15" customHeight="1">
      <c r="A37" s="158" t="s">
        <v>92</v>
      </c>
      <c r="B37" s="187"/>
      <c r="C37" s="159">
        <v>3410.7523299999871</v>
      </c>
      <c r="D37" s="159">
        <v>1767.8785500000006</v>
      </c>
      <c r="E37" s="160">
        <v>1642.8737799999999</v>
      </c>
      <c r="F37" s="261"/>
      <c r="G37" s="159">
        <f t="shared" si="2"/>
        <v>-125.00477000000069</v>
      </c>
      <c r="I37" s="200">
        <v>65.056477089961376</v>
      </c>
      <c r="J37" s="200">
        <v>71.099560544367108</v>
      </c>
      <c r="K37" s="233">
        <v>59.604903341808935</v>
      </c>
      <c r="L37" s="551">
        <f t="shared" si="1"/>
        <v>-11.494657202558173</v>
      </c>
    </row>
    <row r="38" spans="1:12" ht="12.15" customHeight="1">
      <c r="A38" s="170" t="s">
        <v>93</v>
      </c>
      <c r="B38" s="187"/>
      <c r="C38" s="171">
        <v>3351.6482000000187</v>
      </c>
      <c r="D38" s="171">
        <v>1748.8855299999987</v>
      </c>
      <c r="E38" s="172">
        <v>1602.7626699999994</v>
      </c>
      <c r="F38" s="261"/>
      <c r="G38" s="171">
        <f t="shared" si="2"/>
        <v>-146.12285999999926</v>
      </c>
      <c r="I38" s="203">
        <v>63.933875880528177</v>
      </c>
      <c r="J38" s="203">
        <v>70.359111952117459</v>
      </c>
      <c r="K38" s="525">
        <v>58.140403428127271</v>
      </c>
      <c r="L38" s="553">
        <f t="shared" si="1"/>
        <v>-12.218708523990188</v>
      </c>
    </row>
    <row r="39" spans="1:12" ht="12.15" customHeight="1">
      <c r="A39" s="174" t="s">
        <v>94</v>
      </c>
      <c r="B39" s="175"/>
      <c r="C39" s="176">
        <v>3408.5028400000042</v>
      </c>
      <c r="D39" s="176">
        <v>1750.0454699999982</v>
      </c>
      <c r="E39" s="177">
        <v>1658.4573699999976</v>
      </c>
      <c r="F39" s="261"/>
      <c r="G39" s="176">
        <f t="shared" si="2"/>
        <v>-91.588100000000622</v>
      </c>
      <c r="I39" s="211">
        <v>64.74839386837138</v>
      </c>
      <c r="J39" s="211">
        <v>70.120591301404914</v>
      </c>
      <c r="K39" s="990">
        <v>59.905364213008248</v>
      </c>
      <c r="L39" s="556">
        <f t="shared" si="1"/>
        <v>-10.215227088396666</v>
      </c>
    </row>
    <row r="40" spans="1:12" ht="12.15" customHeight="1">
      <c r="A40" s="154" t="s">
        <v>95</v>
      </c>
      <c r="B40" s="187"/>
      <c r="C40" s="155">
        <v>3386.3656499999988</v>
      </c>
      <c r="D40" s="155">
        <v>1737.1028000000015</v>
      </c>
      <c r="E40" s="156">
        <v>1649.2628500000044</v>
      </c>
      <c r="F40" s="261"/>
      <c r="G40" s="155">
        <f t="shared" si="2"/>
        <v>-87.839949999997089</v>
      </c>
      <c r="I40" s="197">
        <v>64.242862009984322</v>
      </c>
      <c r="J40" s="197">
        <v>69.516998545536069</v>
      </c>
      <c r="K40" s="231">
        <v>59.489140924018464</v>
      </c>
      <c r="L40" s="552">
        <f t="shared" si="1"/>
        <v>-10.027857621517605</v>
      </c>
    </row>
    <row r="41" spans="1:12" ht="12.15" customHeight="1">
      <c r="A41" s="158" t="s">
        <v>96</v>
      </c>
      <c r="B41" s="187"/>
      <c r="C41" s="159">
        <v>3380.1905299999871</v>
      </c>
      <c r="D41" s="159">
        <v>1732.656750000006</v>
      </c>
      <c r="E41" s="160">
        <v>1647.5337800000054</v>
      </c>
      <c r="F41" s="261"/>
      <c r="G41" s="159">
        <f t="shared" si="2"/>
        <v>-85.122970000000578</v>
      </c>
      <c r="I41" s="200">
        <v>64.029154225182126</v>
      </c>
      <c r="J41" s="200">
        <v>69.233165869360974</v>
      </c>
      <c r="K41" s="233">
        <v>59.338445756961534</v>
      </c>
      <c r="L41" s="551">
        <f t="shared" si="1"/>
        <v>-9.8947201123994404</v>
      </c>
    </row>
    <row r="42" spans="1:12" ht="12.15" customHeight="1">
      <c r="A42" s="170" t="s">
        <v>97</v>
      </c>
      <c r="B42" s="187"/>
      <c r="C42" s="171">
        <v>3340.3988000000045</v>
      </c>
      <c r="D42" s="171">
        <v>1721.9904100000062</v>
      </c>
      <c r="E42" s="172">
        <v>1618.4083900000055</v>
      </c>
      <c r="F42" s="261"/>
      <c r="G42" s="171">
        <f t="shared" si="2"/>
        <v>-103.58202000000074</v>
      </c>
      <c r="I42" s="207">
        <v>63.146279596394081</v>
      </c>
      <c r="J42" s="207">
        <v>68.661034545811191</v>
      </c>
      <c r="K42" s="527">
        <v>58.1747185723613</v>
      </c>
      <c r="L42" s="553">
        <f t="shared" si="1"/>
        <v>-10.486315973449891</v>
      </c>
    </row>
    <row r="43" spans="1:12" ht="12.15" customHeight="1">
      <c r="A43" s="174" t="s">
        <v>98</v>
      </c>
      <c r="B43" s="175"/>
      <c r="C43" s="176">
        <v>3349.9444399999916</v>
      </c>
      <c r="D43" s="176">
        <v>1720.823609999999</v>
      </c>
      <c r="E43" s="177">
        <v>1629.1208299999985</v>
      </c>
      <c r="F43" s="261"/>
      <c r="G43" s="176">
        <f t="shared" si="2"/>
        <v>-91.70278000000053</v>
      </c>
      <c r="I43" s="211">
        <v>63.184592769610305</v>
      </c>
      <c r="J43" s="211">
        <v>68.469761612872148</v>
      </c>
      <c r="K43" s="990">
        <v>58.421228497557379</v>
      </c>
      <c r="L43" s="556">
        <f t="shared" si="1"/>
        <v>-10.048533115314768</v>
      </c>
    </row>
    <row r="44" spans="1:12" ht="12.15" customHeight="1">
      <c r="A44" s="154" t="s">
        <v>99</v>
      </c>
      <c r="B44" s="187"/>
      <c r="C44" s="155">
        <v>3330.751500000019</v>
      </c>
      <c r="D44" s="155">
        <v>1714.8191699999995</v>
      </c>
      <c r="E44" s="156">
        <v>1615.932329999998</v>
      </c>
      <c r="F44" s="261"/>
      <c r="G44" s="155">
        <f t="shared" si="2"/>
        <v>-98.886840000001484</v>
      </c>
      <c r="I44" s="197">
        <v>62.671803242775809</v>
      </c>
      <c r="J44" s="197">
        <v>68.086258417003592</v>
      </c>
      <c r="K44" s="231">
        <v>57.794528934352257</v>
      </c>
      <c r="L44" s="552">
        <f t="shared" si="1"/>
        <v>-10.291729482651334</v>
      </c>
    </row>
    <row r="45" spans="1:12" ht="12.15" customHeight="1">
      <c r="A45" s="158" t="s">
        <v>100</v>
      </c>
      <c r="B45" s="187"/>
      <c r="C45" s="159">
        <v>3337.3706599999928</v>
      </c>
      <c r="D45" s="159">
        <v>1717.789379999999</v>
      </c>
      <c r="E45" s="160">
        <v>1619.5812800000001</v>
      </c>
      <c r="F45" s="261"/>
      <c r="G45" s="159">
        <f t="shared" si="2"/>
        <v>-98.208099999998922</v>
      </c>
      <c r="I45" s="200">
        <v>62.637797774105131</v>
      </c>
      <c r="J45" s="200">
        <v>68.043112585476436</v>
      </c>
      <c r="K45" s="233">
        <v>57.77027056792064</v>
      </c>
      <c r="L45" s="551">
        <f t="shared" si="1"/>
        <v>-10.272842017555796</v>
      </c>
    </row>
    <row r="46" spans="1:12" ht="12.15" customHeight="1">
      <c r="A46" s="170" t="s">
        <v>101</v>
      </c>
      <c r="B46" s="187"/>
      <c r="C46" s="171">
        <v>3357.1437200000005</v>
      </c>
      <c r="D46" s="171">
        <v>1734.0891000000006</v>
      </c>
      <c r="E46" s="172">
        <v>1623.0546200000013</v>
      </c>
      <c r="F46" s="261"/>
      <c r="G46" s="171">
        <f t="shared" si="2"/>
        <v>-111.03447999999935</v>
      </c>
      <c r="I46" s="207">
        <v>62.852103350045766</v>
      </c>
      <c r="J46" s="207">
        <v>68.524959113664892</v>
      </c>
      <c r="K46" s="527">
        <v>57.744665404103927</v>
      </c>
      <c r="L46" s="553">
        <f t="shared" si="1"/>
        <v>-10.780293709560965</v>
      </c>
    </row>
    <row r="47" spans="1:12" ht="13.65" customHeight="1">
      <c r="A47" s="580" t="s">
        <v>102</v>
      </c>
      <c r="B47" s="581"/>
      <c r="C47" s="580">
        <v>3393.5343899999957</v>
      </c>
      <c r="D47" s="580">
        <v>1732.40182</v>
      </c>
      <c r="E47" s="580">
        <v>1661.1325700000034</v>
      </c>
      <c r="F47" s="580"/>
      <c r="G47" s="580">
        <f t="shared" si="2"/>
        <v>-71.269249999996646</v>
      </c>
      <c r="I47" s="991">
        <v>63.323380856033033</v>
      </c>
      <c r="J47" s="991">
        <v>68.241055168525662</v>
      </c>
      <c r="K47" s="991">
        <v>58.896973814325278</v>
      </c>
      <c r="L47" s="573">
        <f t="shared" si="1"/>
        <v>-9.3440813542003838</v>
      </c>
    </row>
    <row r="48" spans="1:12" ht="12.15" customHeight="1">
      <c r="A48" s="826" t="s">
        <v>402</v>
      </c>
      <c r="B48" s="820"/>
      <c r="C48" s="827">
        <v>3405.1171999999879</v>
      </c>
      <c r="D48" s="827">
        <v>1750.8605799999953</v>
      </c>
      <c r="E48" s="827">
        <v>1654.2566199999922</v>
      </c>
      <c r="F48" s="833"/>
      <c r="G48" s="827">
        <f t="shared" si="2"/>
        <v>-96.603960000003099</v>
      </c>
      <c r="H48" s="834"/>
      <c r="I48" s="992">
        <v>63.266502807667202</v>
      </c>
      <c r="J48" s="993">
        <v>68.688008280000261</v>
      </c>
      <c r="K48" s="994">
        <v>58.388780569324894</v>
      </c>
      <c r="L48" s="828">
        <f t="shared" si="1"/>
        <v>-10.299227710675368</v>
      </c>
    </row>
    <row r="49" spans="1:12" ht="13.65" customHeight="1">
      <c r="A49" s="831" t="s">
        <v>403</v>
      </c>
      <c r="B49" s="832"/>
      <c r="C49" s="833">
        <v>3397.7078799999799</v>
      </c>
      <c r="D49" s="833">
        <v>1751.1065499999995</v>
      </c>
      <c r="E49" s="833">
        <v>1646.6013299999984</v>
      </c>
      <c r="F49" s="833"/>
      <c r="G49" s="833">
        <f t="shared" si="2"/>
        <v>-104.50522000000115</v>
      </c>
      <c r="H49" s="834"/>
      <c r="I49" s="995">
        <v>62.841501487043189</v>
      </c>
      <c r="J49" s="996">
        <v>68.396594334957697</v>
      </c>
      <c r="K49" s="997">
        <v>57.845203753136985</v>
      </c>
      <c r="L49" s="834">
        <f t="shared" ref="L49:L55" si="3">K49-J49</f>
        <v>-10.551390581820712</v>
      </c>
    </row>
    <row r="50" spans="1:12">
      <c r="A50" s="826" t="s">
        <v>404</v>
      </c>
      <c r="B50" s="820"/>
      <c r="C50" s="827">
        <v>3394.121189999998</v>
      </c>
      <c r="D50" s="827">
        <v>1755.2659499999988</v>
      </c>
      <c r="E50" s="827">
        <v>1638.8552399999971</v>
      </c>
      <c r="F50" s="833"/>
      <c r="G50" s="827">
        <f t="shared" si="2"/>
        <v>-116.4107100000017</v>
      </c>
      <c r="H50" s="834"/>
      <c r="I50" s="992">
        <v>62.526096021865726</v>
      </c>
      <c r="J50" s="993">
        <v>68.287776317445207</v>
      </c>
      <c r="K50" s="994">
        <v>57.344097970705405</v>
      </c>
      <c r="L50" s="828">
        <f t="shared" si="3"/>
        <v>-10.943678346739802</v>
      </c>
    </row>
    <row r="51" spans="1:12">
      <c r="A51" s="831" t="s">
        <v>405</v>
      </c>
      <c r="B51" s="832"/>
      <c r="C51" s="833">
        <v>3431.7678699999992</v>
      </c>
      <c r="D51" s="833">
        <v>1762.9178200000024</v>
      </c>
      <c r="E51" s="833">
        <v>1668.8500500000048</v>
      </c>
      <c r="F51" s="833"/>
      <c r="G51" s="833">
        <f t="shared" si="2"/>
        <v>-94.067769999997608</v>
      </c>
      <c r="H51" s="834"/>
      <c r="I51" s="995">
        <v>62.943717100649344</v>
      </c>
      <c r="J51" s="996">
        <v>68.289602037214934</v>
      </c>
      <c r="K51" s="997">
        <v>58.136142946189672</v>
      </c>
      <c r="L51" s="834">
        <f t="shared" si="3"/>
        <v>-10.153459091025262</v>
      </c>
    </row>
    <row r="52" spans="1:12" ht="12.15" customHeight="1">
      <c r="A52" s="819" t="s">
        <v>419</v>
      </c>
      <c r="B52" s="820"/>
      <c r="C52" s="1139">
        <v>3433.9025399999905</v>
      </c>
      <c r="D52" s="1139">
        <v>1754.5006799999976</v>
      </c>
      <c r="E52" s="1139">
        <v>1679.401859999997</v>
      </c>
      <c r="F52" s="841"/>
      <c r="G52" s="1139">
        <f t="shared" ref="G52:G59" si="4">E52-D52</f>
        <v>-75.098820000000615</v>
      </c>
      <c r="H52" s="841"/>
      <c r="I52" s="1140">
        <v>62.711566734592324</v>
      </c>
      <c r="J52" s="1140">
        <v>67.670194629394018</v>
      </c>
      <c r="K52" s="1140">
        <v>58.252179524527662</v>
      </c>
      <c r="L52" s="1139">
        <f t="shared" si="3"/>
        <v>-9.4180151048663561</v>
      </c>
    </row>
    <row r="53" spans="1:12" ht="13.65" customHeight="1">
      <c r="A53" s="821" t="s">
        <v>420</v>
      </c>
      <c r="B53" s="820"/>
      <c r="C53" s="841">
        <v>3457.6445499999845</v>
      </c>
      <c r="D53" s="841">
        <v>1765.595460000003</v>
      </c>
      <c r="E53" s="841">
        <v>1692.0490900000018</v>
      </c>
      <c r="F53" s="841"/>
      <c r="G53" s="841">
        <f t="shared" si="4"/>
        <v>-73.546370000001161</v>
      </c>
      <c r="H53" s="841"/>
      <c r="I53" s="1141">
        <v>62.857768689437918</v>
      </c>
      <c r="J53" s="1141">
        <v>67.775414026082998</v>
      </c>
      <c r="K53" s="1141">
        <v>58.433654595607059</v>
      </c>
      <c r="L53" s="841">
        <f t="shared" si="3"/>
        <v>-9.341759430475939</v>
      </c>
    </row>
    <row r="54" spans="1:12">
      <c r="A54" s="819" t="s">
        <v>421</v>
      </c>
      <c r="B54" s="820"/>
      <c r="C54" s="1139">
        <v>3450.2058899999779</v>
      </c>
      <c r="D54" s="1139">
        <v>1774.5026600000003</v>
      </c>
      <c r="E54" s="1139">
        <v>1675.7032299999987</v>
      </c>
      <c r="F54" s="841"/>
      <c r="G54" s="1139">
        <f t="shared" si="4"/>
        <v>-98.799430000001621</v>
      </c>
      <c r="H54" s="841"/>
      <c r="I54" s="1140">
        <v>62.365263753395389</v>
      </c>
      <c r="J54" s="1140">
        <v>67.716942079968504</v>
      </c>
      <c r="K54" s="1140">
        <v>57.549002759476203</v>
      </c>
      <c r="L54" s="1139">
        <f t="shared" si="3"/>
        <v>-10.167939320492302</v>
      </c>
    </row>
    <row r="55" spans="1:12" ht="13" thickBot="1">
      <c r="A55" s="904" t="s">
        <v>418</v>
      </c>
      <c r="B55" s="905"/>
      <c r="C55" s="1142">
        <v>3526.8612600000083</v>
      </c>
      <c r="D55" s="1142">
        <v>1792.9819600000046</v>
      </c>
      <c r="E55" s="1142">
        <v>1733.8793000000021</v>
      </c>
      <c r="F55" s="1142"/>
      <c r="G55" s="1142">
        <f t="shared" si="4"/>
        <v>-59.102660000002516</v>
      </c>
      <c r="H55" s="1142"/>
      <c r="I55" s="1143">
        <v>63.395152089685908</v>
      </c>
      <c r="J55" s="1143">
        <v>68.047665360545892</v>
      </c>
      <c r="K55" s="1143">
        <v>59.208962437777473</v>
      </c>
      <c r="L55" s="1142">
        <f t="shared" si="3"/>
        <v>-8.8387029227684195</v>
      </c>
    </row>
    <row r="56" spans="1:12" ht="13" thickTop="1">
      <c r="A56" s="819" t="s">
        <v>450</v>
      </c>
      <c r="B56" s="580"/>
      <c r="C56" s="1139">
        <v>3519.9677799999895</v>
      </c>
      <c r="D56" s="1139">
        <v>1781.4287000000002</v>
      </c>
      <c r="E56" s="1139">
        <v>1738.5390800000002</v>
      </c>
      <c r="F56" s="195"/>
      <c r="G56" s="1139">
        <f t="shared" si="4"/>
        <v>-42.889619999999923</v>
      </c>
      <c r="I56" s="1144">
        <v>62.955214836627725</v>
      </c>
      <c r="J56" s="1144">
        <v>67.278073025089299</v>
      </c>
      <c r="K56" s="1144">
        <v>59.066360772422343</v>
      </c>
      <c r="L56" s="829">
        <f t="shared" ref="L56:L63" si="5">J56-I56</f>
        <v>4.3228581884615735</v>
      </c>
    </row>
    <row r="57" spans="1:12" ht="13" thickBot="1">
      <c r="A57" s="1145" t="s">
        <v>451</v>
      </c>
      <c r="B57" s="580"/>
      <c r="C57" s="841">
        <v>3390.0817900000056</v>
      </c>
      <c r="D57" s="841">
        <v>1724.1823299999976</v>
      </c>
      <c r="E57" s="841">
        <v>1665.8994600000015</v>
      </c>
      <c r="F57" s="195"/>
      <c r="G57" s="1142">
        <f t="shared" si="4"/>
        <v>-58.282869999996137</v>
      </c>
      <c r="I57" s="1146">
        <v>60.478948713554736</v>
      </c>
      <c r="J57" s="1146">
        <v>64.944845602819882</v>
      </c>
      <c r="K57" s="1146">
        <v>56.460632198840841</v>
      </c>
      <c r="L57" s="839">
        <f t="shared" si="5"/>
        <v>4.4658968892651458</v>
      </c>
    </row>
    <row r="58" spans="1:12" ht="13" thickTop="1">
      <c r="A58" s="819" t="s">
        <v>452</v>
      </c>
      <c r="B58" s="580"/>
      <c r="C58" s="1139">
        <v>3464.3937199999982</v>
      </c>
      <c r="D58" s="1139">
        <v>1767.4321499999987</v>
      </c>
      <c r="E58" s="1139">
        <v>1696.9615699999993</v>
      </c>
      <c r="F58" s="195"/>
      <c r="G58" s="1139">
        <f t="shared" si="4"/>
        <v>-70.470579999999472</v>
      </c>
      <c r="I58" s="1144">
        <v>61.792640865547668</v>
      </c>
      <c r="J58" s="1144">
        <v>66.554886941857447</v>
      </c>
      <c r="K58" s="1144">
        <v>57.506930538431746</v>
      </c>
      <c r="L58" s="829">
        <f t="shared" si="5"/>
        <v>4.7622460763097791</v>
      </c>
    </row>
    <row r="59" spans="1:12" ht="12.75" customHeight="1" thickBot="1">
      <c r="A59" s="1147" t="s">
        <v>453</v>
      </c>
      <c r="B59" s="1148"/>
      <c r="C59" s="1142">
        <v>3650.7836499999867</v>
      </c>
      <c r="D59" s="1142">
        <v>1863.0500200000026</v>
      </c>
      <c r="E59" s="1142">
        <v>1787.7336300000036</v>
      </c>
      <c r="F59" s="1149"/>
      <c r="G59" s="1142">
        <f t="shared" si="4"/>
        <v>-75.316389999999046</v>
      </c>
      <c r="H59" s="1149"/>
      <c r="I59" s="1196">
        <v>63.428572957478899</v>
      </c>
      <c r="J59" s="1196">
        <v>68.294032498626379</v>
      </c>
      <c r="K59" s="1196">
        <v>59.044833672095763</v>
      </c>
      <c r="L59" s="839">
        <f t="shared" si="5"/>
        <v>4.8654595411474801</v>
      </c>
    </row>
    <row r="60" spans="1:12" ht="13" thickTop="1">
      <c r="A60" s="819" t="s">
        <v>468</v>
      </c>
      <c r="B60" s="580"/>
      <c r="C60" s="1139">
        <v>3554.0880699999998</v>
      </c>
      <c r="D60" s="1139">
        <v>1800.4773399999999</v>
      </c>
      <c r="E60" s="1139">
        <v>1753.6107299999999</v>
      </c>
      <c r="F60" s="195"/>
      <c r="G60" s="1139">
        <f t="shared" ref="G60:G63" si="6">E60-D60</f>
        <v>-46.866610000000037</v>
      </c>
      <c r="H60" s="195">
        <v>59.186627416884441</v>
      </c>
      <c r="I60" s="1144">
        <v>63.243395795434452</v>
      </c>
      <c r="J60" s="1144">
        <v>67.767399739749578</v>
      </c>
      <c r="K60" s="1144">
        <v>59.066360772422343</v>
      </c>
      <c r="L60" s="829">
        <f t="shared" si="5"/>
        <v>4.5240039443151261</v>
      </c>
    </row>
    <row r="61" spans="1:12" ht="13" thickBot="1">
      <c r="A61" s="1145" t="s">
        <v>469</v>
      </c>
      <c r="B61" s="580"/>
      <c r="C61" s="841">
        <v>3571.2024499999998</v>
      </c>
      <c r="D61" s="841">
        <v>1798.2655300000001</v>
      </c>
      <c r="E61" s="841">
        <v>1772.9369200000001</v>
      </c>
      <c r="F61" s="195"/>
      <c r="G61" s="1142">
        <f t="shared" si="6"/>
        <v>-25.328610000000026</v>
      </c>
      <c r="H61" s="195">
        <v>59.832435210227963</v>
      </c>
      <c r="I61" s="1146">
        <v>63.534342414509801</v>
      </c>
      <c r="J61" s="1146">
        <v>67.661691109869395</v>
      </c>
      <c r="K61" s="1146">
        <v>56.460632198840841</v>
      </c>
      <c r="L61" s="839">
        <f t="shared" si="5"/>
        <v>4.1273486953595935</v>
      </c>
    </row>
    <row r="62" spans="1:12" ht="13" thickTop="1">
      <c r="A62" s="819" t="s">
        <v>470</v>
      </c>
      <c r="B62" s="580"/>
      <c r="C62" s="1139">
        <v>3573.31448</v>
      </c>
      <c r="D62" s="1139">
        <v>1799.91155</v>
      </c>
      <c r="E62" s="1139">
        <v>1773.4029300000002</v>
      </c>
      <c r="F62" s="195"/>
      <c r="G62" s="1139">
        <f t="shared" si="6"/>
        <v>-26.508619999999837</v>
      </c>
      <c r="H62" s="195">
        <v>59.785322165338542</v>
      </c>
      <c r="I62" s="1144">
        <v>63.5180741678098</v>
      </c>
      <c r="J62" s="1144">
        <v>67.681601782165217</v>
      </c>
      <c r="K62" s="1144">
        <v>57.506930538431746</v>
      </c>
      <c r="L62" s="829">
        <f t="shared" si="5"/>
        <v>4.1635276143554165</v>
      </c>
    </row>
    <row r="63" spans="1:12" ht="12.75" customHeight="1" thickBot="1">
      <c r="A63" s="1147" t="s">
        <v>471</v>
      </c>
      <c r="B63" s="1148"/>
      <c r="C63" s="1142">
        <v>3553.0443599999999</v>
      </c>
      <c r="D63" s="1142">
        <v>1816.1130500000004</v>
      </c>
      <c r="E63" s="1142">
        <v>1736.9313099999999</v>
      </c>
      <c r="F63" s="1149"/>
      <c r="G63" s="1142">
        <f t="shared" si="6"/>
        <v>-79.181740000000445</v>
      </c>
      <c r="H63" s="1149">
        <v>58.485348303804109</v>
      </c>
      <c r="I63" s="1196">
        <v>63.021011861814692</v>
      </c>
      <c r="J63" s="1196">
        <v>68.069810600758046</v>
      </c>
      <c r="K63" s="1196">
        <v>59.044833672095763</v>
      </c>
      <c r="L63" s="839">
        <f t="shared" si="5"/>
        <v>5.0487987389433542</v>
      </c>
    </row>
    <row r="64" spans="1:12" ht="13" thickTop="1">
      <c r="A64" s="819" t="s">
        <v>472</v>
      </c>
      <c r="B64" s="580"/>
      <c r="C64" s="1139">
        <v>3609.1764899999998</v>
      </c>
      <c r="D64" s="1139">
        <v>1839.2722899999999</v>
      </c>
      <c r="E64" s="1139">
        <v>1769.9041999999999</v>
      </c>
      <c r="F64" s="195"/>
      <c r="G64" s="1139">
        <f t="shared" ref="G64:G67" si="7">E64-D64</f>
        <v>-69.368089999999938</v>
      </c>
      <c r="H64" s="195">
        <v>59.209715923670792</v>
      </c>
      <c r="I64" s="1144">
        <v>63.65130517743868</v>
      </c>
      <c r="J64" s="1144">
        <v>68.603471725898743</v>
      </c>
      <c r="K64" s="1144">
        <v>59.066360772422343</v>
      </c>
      <c r="L64" s="829">
        <f t="shared" ref="L64:L67" si="8">J64-I64</f>
        <v>4.9521665484600632</v>
      </c>
    </row>
    <row r="65" spans="1:12" ht="13" thickBot="1">
      <c r="A65" s="1145" t="s">
        <v>473</v>
      </c>
      <c r="B65" s="580"/>
      <c r="C65" s="841">
        <v>3624.7658300000003</v>
      </c>
      <c r="D65" s="841">
        <v>1857.2305000000001</v>
      </c>
      <c r="E65" s="841">
        <v>1767.5353300000002</v>
      </c>
      <c r="F65" s="195"/>
      <c r="G65" s="1142">
        <f t="shared" si="7"/>
        <v>-89.695169999999962</v>
      </c>
      <c r="H65" s="195">
        <v>58.774164814114869</v>
      </c>
      <c r="I65" s="1146">
        <v>63.501122622592789</v>
      </c>
      <c r="J65" s="1146">
        <v>68.764465033392071</v>
      </c>
      <c r="K65" s="1146">
        <v>56.460632198840841</v>
      </c>
      <c r="L65" s="839">
        <f t="shared" si="8"/>
        <v>5.2633424107992823</v>
      </c>
    </row>
    <row r="66" spans="1:12" ht="13" thickTop="1">
      <c r="A66" s="819" t="s">
        <v>474</v>
      </c>
      <c r="B66" s="580"/>
      <c r="C66" s="1139">
        <v>3618.0132600000002</v>
      </c>
      <c r="D66" s="1139">
        <v>1851.23945</v>
      </c>
      <c r="E66" s="1139">
        <v>1766.7738100000001</v>
      </c>
      <c r="F66" s="195"/>
      <c r="G66" s="1139">
        <f t="shared" si="7"/>
        <v>-84.465639999999894</v>
      </c>
      <c r="H66" s="195">
        <v>58.220121752970321</v>
      </c>
      <c r="I66" s="1144">
        <v>62.90535309865836</v>
      </c>
      <c r="J66" s="1144">
        <v>68.138577397452821</v>
      </c>
      <c r="K66" s="1144">
        <v>57.506930538431746</v>
      </c>
      <c r="L66" s="829">
        <f t="shared" si="8"/>
        <v>5.233224298794461</v>
      </c>
    </row>
    <row r="67" spans="1:12" ht="12.75" customHeight="1" thickBot="1">
      <c r="A67" s="1147" t="s">
        <v>475</v>
      </c>
      <c r="B67" s="1148"/>
      <c r="C67" s="1142">
        <v>3648.5009799999998</v>
      </c>
      <c r="D67" s="1142">
        <v>1847.0644699999998</v>
      </c>
      <c r="E67" s="1142">
        <v>1801.43651</v>
      </c>
      <c r="F67" s="1149"/>
      <c r="G67" s="1142">
        <f t="shared" si="7"/>
        <v>-45.627959999999803</v>
      </c>
      <c r="H67" s="1149">
        <v>59.168018741042474</v>
      </c>
      <c r="I67" s="1196">
        <v>63.149528117809226</v>
      </c>
      <c r="J67" s="1196">
        <v>67.585088641665536</v>
      </c>
      <c r="K67" s="1196">
        <v>59.044833672095763</v>
      </c>
      <c r="L67" s="839">
        <f t="shared" si="8"/>
        <v>4.4355605238563101</v>
      </c>
    </row>
    <row r="68" spans="1:12" ht="13" thickTop="1">
      <c r="A68" s="819" t="s">
        <v>480</v>
      </c>
      <c r="B68" s="580"/>
      <c r="C68" s="1139">
        <v>3666.8420000000001</v>
      </c>
      <c r="D68" s="1139">
        <v>1847.4327500000002</v>
      </c>
      <c r="E68" s="1139">
        <v>1819.4092500000002</v>
      </c>
      <c r="F68" s="195"/>
      <c r="G68" s="1139">
        <f t="shared" ref="G68:G71" si="9">E68-D68</f>
        <v>-28.023500000000013</v>
      </c>
      <c r="H68" s="195">
        <v>59.644440428975564</v>
      </c>
      <c r="I68" s="1144">
        <v>63.260895135898785</v>
      </c>
      <c r="J68" s="1144">
        <v>67.278341614272477</v>
      </c>
      <c r="K68" s="1144">
        <v>59.066360772422343</v>
      </c>
      <c r="L68" s="829">
        <f t="shared" ref="L68:L71" si="10">J68-I68</f>
        <v>4.0174464783736923</v>
      </c>
    </row>
    <row r="69" spans="1:12" ht="13" thickBot="1">
      <c r="A69" s="1145" t="s">
        <v>481</v>
      </c>
      <c r="B69" s="580"/>
      <c r="C69" s="841">
        <v>3698.0954000000002</v>
      </c>
      <c r="D69" s="841">
        <v>1880.8695700000001</v>
      </c>
      <c r="E69" s="841">
        <v>1817.2258300000001</v>
      </c>
      <c r="F69" s="195"/>
      <c r="G69" s="1142">
        <f t="shared" si="9"/>
        <v>-63.64373999999998</v>
      </c>
      <c r="H69" s="195">
        <v>59.207986234488743</v>
      </c>
      <c r="I69" s="1146">
        <v>63.424013595562471</v>
      </c>
      <c r="J69" s="1146">
        <v>68.109805428948107</v>
      </c>
      <c r="K69" s="1146">
        <v>56.460632198840841</v>
      </c>
      <c r="L69" s="839">
        <f t="shared" si="10"/>
        <v>4.6857918333856361</v>
      </c>
    </row>
    <row r="70" spans="1:12" ht="13" thickTop="1">
      <c r="A70" s="819" t="s">
        <v>482</v>
      </c>
      <c r="B70" s="580"/>
      <c r="C70" s="1139">
        <v>3699.1613400000001</v>
      </c>
      <c r="D70" s="1139">
        <v>1885.7142100000001</v>
      </c>
      <c r="E70" s="1139">
        <v>1813.44713</v>
      </c>
      <c r="F70" s="195"/>
      <c r="G70" s="1139">
        <f t="shared" si="9"/>
        <v>-72.267080000000078</v>
      </c>
      <c r="H70" s="195">
        <v>58.837959031019992</v>
      </c>
      <c r="I70" s="1144">
        <v>63.110814081061029</v>
      </c>
      <c r="J70" s="1144">
        <v>67.849245602994898</v>
      </c>
      <c r="K70" s="1144">
        <v>57.506930538431746</v>
      </c>
      <c r="L70" s="829">
        <f t="shared" si="10"/>
        <v>4.7384315219338689</v>
      </c>
    </row>
    <row r="71" spans="1:12" ht="12.75" customHeight="1" thickBot="1">
      <c r="A71" s="1147" t="s">
        <v>483</v>
      </c>
      <c r="B71" s="1148"/>
      <c r="C71" s="1142">
        <v>3720.2145099999998</v>
      </c>
      <c r="D71" s="1142">
        <v>1887.1157800000001</v>
      </c>
      <c r="E71" s="1142">
        <v>1833.0987300000002</v>
      </c>
      <c r="F71" s="1149"/>
      <c r="G71" s="1142">
        <f t="shared" si="9"/>
        <v>-54.017049999999927</v>
      </c>
      <c r="H71" s="1149">
        <v>59.198518865014115</v>
      </c>
      <c r="I71" s="1196">
        <v>63.194132935669913</v>
      </c>
      <c r="J71" s="1196">
        <v>67.628042383545633</v>
      </c>
      <c r="K71" s="1196">
        <v>59.044833672095763</v>
      </c>
      <c r="L71" s="839">
        <f t="shared" si="10"/>
        <v>4.4339094478757204</v>
      </c>
    </row>
    <row r="72" spans="1:12" ht="13" thickTop="1">
      <c r="A72" s="819" t="s">
        <v>486</v>
      </c>
      <c r="B72" s="580"/>
      <c r="C72" s="1139">
        <v>3750.8229299999998</v>
      </c>
      <c r="D72" s="1139">
        <v>1904.7953300000001</v>
      </c>
      <c r="E72" s="1139">
        <v>1846.0275999999999</v>
      </c>
      <c r="F72" s="195"/>
      <c r="G72" s="1139">
        <f t="shared" ref="G72:G75" si="11">E72-D72</f>
        <v>-58.767730000000256</v>
      </c>
      <c r="H72" s="195">
        <v>59.230778809534776</v>
      </c>
      <c r="I72" s="1144">
        <v>63.273418236166549</v>
      </c>
      <c r="J72" s="1144">
        <v>67.75519295846243</v>
      </c>
      <c r="K72" s="1144">
        <v>59.066360772422343</v>
      </c>
      <c r="L72" s="829">
        <f t="shared" ref="L72:L75" si="12">J72-I72</f>
        <v>4.4817747222958815</v>
      </c>
    </row>
    <row r="73" spans="1:12" ht="13" thickBot="1">
      <c r="A73" s="1145" t="s">
        <v>487</v>
      </c>
      <c r="B73" s="580"/>
      <c r="C73" s="841">
        <v>3749.9161800000002</v>
      </c>
      <c r="D73" s="841">
        <v>1899.18614</v>
      </c>
      <c r="E73" s="841">
        <v>1850.7300399999999</v>
      </c>
      <c r="F73" s="195"/>
      <c r="G73" s="1142">
        <f t="shared" si="11"/>
        <v>-48.456100000000106</v>
      </c>
      <c r="H73" s="195">
        <v>58.83943949175935</v>
      </c>
      <c r="I73" s="1146">
        <v>62.714410288913299</v>
      </c>
      <c r="J73" s="1146">
        <v>67.015205914826709</v>
      </c>
      <c r="K73" s="1146">
        <v>56.460632198840841</v>
      </c>
      <c r="L73" s="839">
        <f t="shared" si="12"/>
        <v>4.300795625913409</v>
      </c>
    </row>
    <row r="74" spans="1:12" ht="13" thickTop="1">
      <c r="A74" s="819" t="s">
        <v>488</v>
      </c>
      <c r="B74" s="580"/>
      <c r="C74" s="1139">
        <v>3784.3020499999998</v>
      </c>
      <c r="D74" s="1139">
        <v>1926.7384400000001</v>
      </c>
      <c r="E74" s="1139">
        <v>1857.5636099999999</v>
      </c>
      <c r="F74" s="195"/>
      <c r="G74" s="1139">
        <f t="shared" si="11"/>
        <v>-69.174830000000156</v>
      </c>
      <c r="H74" s="195">
        <v>58.912023742568856</v>
      </c>
      <c r="I74" s="1144">
        <v>63.12882937268887</v>
      </c>
      <c r="J74" s="1144">
        <v>67.808146128028156</v>
      </c>
      <c r="K74" s="1144">
        <v>57.506930538431746</v>
      </c>
      <c r="L74" s="829">
        <f t="shared" si="12"/>
        <v>4.6793167553392863</v>
      </c>
    </row>
    <row r="75" spans="1:12" ht="12.75" customHeight="1" thickBot="1">
      <c r="A75" s="1147" t="s">
        <v>489</v>
      </c>
      <c r="B75" s="1148"/>
      <c r="C75" s="1142">
        <v>3829.5665899999995</v>
      </c>
      <c r="D75" s="1142">
        <v>1945.1926100000001</v>
      </c>
      <c r="E75" s="1142">
        <v>1884.3739800000001</v>
      </c>
      <c r="F75" s="1149"/>
      <c r="G75" s="1142">
        <f t="shared" si="11"/>
        <v>-60.818629999999985</v>
      </c>
      <c r="H75" s="1149">
        <v>59.309567800263871</v>
      </c>
      <c r="I75" s="1196">
        <v>63.479161618942712</v>
      </c>
      <c r="J75" s="1196">
        <v>68.118299453601423</v>
      </c>
      <c r="K75" s="1196">
        <v>59.044833672095763</v>
      </c>
      <c r="L75" s="839">
        <f t="shared" si="12"/>
        <v>4.6391378346587118</v>
      </c>
    </row>
    <row r="76" spans="1:12" ht="13" thickTop="1">
      <c r="A76" s="819" t="s">
        <v>520</v>
      </c>
      <c r="B76" s="580"/>
      <c r="C76" s="1139">
        <v>3868.2174199999999</v>
      </c>
      <c r="D76" s="1139">
        <v>1953.80132</v>
      </c>
      <c r="E76" s="1139">
        <v>1914.4160999999999</v>
      </c>
      <c r="F76" s="195"/>
      <c r="G76" s="1139">
        <f t="shared" ref="G76:G79" si="13">E76-D76</f>
        <v>-39.385220000000118</v>
      </c>
      <c r="H76" s="195">
        <v>59.935352639317344</v>
      </c>
      <c r="I76" s="1144">
        <v>63.697906610051461</v>
      </c>
      <c r="J76" s="1144">
        <v>67.872861342365397</v>
      </c>
      <c r="K76" s="1144">
        <v>59.066360772422343</v>
      </c>
      <c r="L76" s="829">
        <f t="shared" ref="L76:L79" si="14">J76-I76</f>
        <v>4.1749547323139353</v>
      </c>
    </row>
    <row r="77" spans="1:12" ht="13" thickBot="1">
      <c r="A77" s="1145" t="s">
        <v>521</v>
      </c>
      <c r="B77" s="580"/>
      <c r="C77" s="841">
        <v>3881.8594000000003</v>
      </c>
      <c r="D77" s="841">
        <v>1963.0684799999999</v>
      </c>
      <c r="E77" s="841">
        <v>1918.7909199999999</v>
      </c>
      <c r="F77" s="195"/>
      <c r="G77" s="1142">
        <f t="shared" si="13"/>
        <v>-44.277559999999994</v>
      </c>
      <c r="H77" s="195">
        <v>59.853508064147341</v>
      </c>
      <c r="I77" s="1146">
        <v>63.585005024470242</v>
      </c>
      <c r="J77" s="1146">
        <v>67.71116410149817</v>
      </c>
      <c r="K77" s="1146">
        <v>56.460632198840841</v>
      </c>
      <c r="L77" s="839">
        <f t="shared" si="14"/>
        <v>4.1261590770279284</v>
      </c>
    </row>
    <row r="78" spans="1:12" ht="13" thickTop="1">
      <c r="A78" s="819" t="s">
        <v>522</v>
      </c>
      <c r="B78" s="580"/>
      <c r="C78" s="1139">
        <v>3825.8865599999999</v>
      </c>
      <c r="D78" s="1139">
        <v>1934.9377200000001</v>
      </c>
      <c r="E78" s="1139">
        <v>1890.94884</v>
      </c>
      <c r="F78" s="195"/>
      <c r="G78" s="1139">
        <f t="shared" si="13"/>
        <v>-43.988880000000108</v>
      </c>
      <c r="H78" s="195">
        <v>59.111713163126709</v>
      </c>
      <c r="I78" s="1144">
        <v>62.852912854132661</v>
      </c>
      <c r="J78" s="1144">
        <v>66.996762085960896</v>
      </c>
      <c r="K78" s="1144">
        <v>57.506930538431746</v>
      </c>
      <c r="L78" s="829">
        <f t="shared" si="14"/>
        <v>4.1438492318282343</v>
      </c>
    </row>
    <row r="79" spans="1:12" ht="12.75" customHeight="1" thickBot="1">
      <c r="A79" s="1147" t="s">
        <v>523</v>
      </c>
      <c r="B79" s="1148"/>
      <c r="C79" s="1142">
        <v>3851.06333</v>
      </c>
      <c r="D79" s="1142">
        <v>1957.3887800000002</v>
      </c>
      <c r="E79" s="1142">
        <v>1893.67455</v>
      </c>
      <c r="F79" s="1149"/>
      <c r="G79" s="1142">
        <f t="shared" si="13"/>
        <v>-63.714230000000271</v>
      </c>
      <c r="H79" s="1149">
        <v>58.880750109234945</v>
      </c>
      <c r="I79" s="1196">
        <v>62.949820108849586</v>
      </c>
      <c r="J79" s="1196">
        <v>67.46002835136467</v>
      </c>
      <c r="K79" s="1196">
        <v>59.044833672095763</v>
      </c>
      <c r="L79" s="839">
        <f t="shared" si="14"/>
        <v>4.510208242515084</v>
      </c>
    </row>
    <row r="80" spans="1:12" ht="13" thickTop="1">
      <c r="A80" s="580"/>
      <c r="B80" s="581"/>
      <c r="C80" s="580"/>
      <c r="D80" s="580"/>
      <c r="E80" s="580"/>
      <c r="F80" s="580"/>
      <c r="G80" s="580"/>
      <c r="I80" s="1197"/>
      <c r="J80" s="1197"/>
      <c r="K80" s="1197"/>
      <c r="L80" s="580"/>
    </row>
    <row r="81" spans="1:12">
      <c r="A81" s="1307" t="s">
        <v>103</v>
      </c>
      <c r="B81" s="1307"/>
      <c r="C81" s="1307"/>
      <c r="D81" s="1307"/>
      <c r="E81" s="1307"/>
      <c r="F81" s="1307"/>
      <c r="G81" s="1307"/>
      <c r="H81" s="1307"/>
      <c r="I81" s="1307"/>
      <c r="J81" s="1307"/>
      <c r="K81" s="1307"/>
      <c r="L81" s="1307"/>
    </row>
    <row r="82" spans="1:12">
      <c r="A82" s="771" t="s">
        <v>344</v>
      </c>
      <c r="F82" s="262"/>
      <c r="I82" s="1003"/>
      <c r="J82" s="1003"/>
      <c r="K82" s="1294" t="s">
        <v>528</v>
      </c>
      <c r="L82" s="1294"/>
    </row>
    <row r="83" spans="1:12">
      <c r="D83" s="1304"/>
      <c r="E83" s="1304"/>
      <c r="F83" s="267"/>
    </row>
    <row r="84" spans="1:12">
      <c r="D84" s="1303"/>
      <c r="E84" s="1303"/>
      <c r="F84" s="268"/>
    </row>
  </sheetData>
  <mergeCells count="10">
    <mergeCell ref="A2:L2"/>
    <mergeCell ref="C5:E5"/>
    <mergeCell ref="D84:E84"/>
    <mergeCell ref="D83:E83"/>
    <mergeCell ref="I5:K5"/>
    <mergeCell ref="I6:K6"/>
    <mergeCell ref="A6:A7"/>
    <mergeCell ref="C6:E6"/>
    <mergeCell ref="A81:L81"/>
    <mergeCell ref="K82:L82"/>
  </mergeCells>
  <hyperlinks>
    <hyperlink ref="L4" location="'Indice tablas Mujeres'!A1" display="Indice" xr:uid="{00000000-0004-0000-0E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7" orientation="portrait" r:id="rId1"/>
  <headerFooter differentFirst="1">
    <oddFooter>&amp;C&amp;P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CD9BCD"/>
    <pageSetUpPr fitToPage="1"/>
  </sheetPr>
  <dimension ref="A1:N81"/>
  <sheetViews>
    <sheetView view="pageBreakPreview" zoomScaleNormal="100" zoomScaleSheetLayoutView="100" workbookViewId="0">
      <selection activeCell="A2" sqref="A2:N2"/>
    </sheetView>
  </sheetViews>
  <sheetFormatPr baseColWidth="10" defaultColWidth="11.453125" defaultRowHeight="12.5"/>
  <cols>
    <col min="1" max="1" width="7.90625" style="180" customWidth="1"/>
    <col min="2" max="2" width="0.453125" style="180" customWidth="1"/>
    <col min="3" max="8" width="8.453125" style="180" customWidth="1"/>
    <col min="9" max="14" width="8.453125" style="185" customWidth="1"/>
    <col min="15" max="16384" width="11.453125" style="195"/>
  </cols>
  <sheetData>
    <row r="1" spans="1:14" customFormat="1" ht="59.4" customHeight="1">
      <c r="A1" s="767" t="s">
        <v>548</v>
      </c>
      <c r="E1" s="270"/>
      <c r="F1" s="270"/>
      <c r="G1" s="270"/>
      <c r="H1" s="270"/>
      <c r="I1" s="270"/>
    </row>
    <row r="2" spans="1:14" s="2" customFormat="1" ht="15.5">
      <c r="A2" s="1239" t="s">
        <v>532</v>
      </c>
      <c r="B2" s="1239"/>
      <c r="C2" s="1239"/>
      <c r="D2" s="1239"/>
      <c r="E2" s="1239"/>
      <c r="F2" s="1239"/>
      <c r="G2" s="1239"/>
      <c r="H2" s="1239"/>
      <c r="I2" s="1239"/>
      <c r="J2" s="1239"/>
      <c r="K2" s="1239"/>
      <c r="L2" s="1239"/>
      <c r="M2" s="1239"/>
      <c r="N2" s="1239"/>
    </row>
    <row r="3" spans="1:14" s="2" customFormat="1" ht="4.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506"/>
    </row>
    <row r="4" spans="1:14" s="2" customFormat="1" ht="15.5">
      <c r="A4" s="3"/>
      <c r="B4" s="1"/>
      <c r="C4" s="1"/>
      <c r="D4" s="1"/>
      <c r="E4" s="1"/>
      <c r="F4" s="1"/>
      <c r="G4" s="1"/>
      <c r="H4" s="1"/>
      <c r="I4" s="1"/>
      <c r="J4" s="506"/>
      <c r="K4" s="1"/>
      <c r="L4" s="506"/>
      <c r="M4" s="1"/>
      <c r="N4" s="926" t="s">
        <v>212</v>
      </c>
    </row>
    <row r="5" spans="1:14" ht="15" customHeight="1">
      <c r="A5" s="1267" t="s">
        <v>39</v>
      </c>
      <c r="B5" s="519"/>
      <c r="C5" s="1269" t="s">
        <v>104</v>
      </c>
      <c r="D5" s="1269"/>
      <c r="E5" s="1269"/>
      <c r="F5" s="1270" t="s">
        <v>105</v>
      </c>
      <c r="G5" s="1270"/>
      <c r="H5" s="1270"/>
      <c r="I5" s="1269" t="s">
        <v>106</v>
      </c>
      <c r="J5" s="1269"/>
      <c r="K5" s="1269"/>
      <c r="L5" s="1270" t="s">
        <v>107</v>
      </c>
      <c r="M5" s="1270"/>
      <c r="N5" s="1271"/>
    </row>
    <row r="6" spans="1:14" ht="13.65" customHeight="1">
      <c r="A6" s="1268"/>
      <c r="B6" s="186"/>
      <c r="C6" s="152" t="s">
        <v>40</v>
      </c>
      <c r="D6" s="152" t="s">
        <v>41</v>
      </c>
      <c r="E6" s="152" t="s">
        <v>42</v>
      </c>
      <c r="F6" s="152" t="s">
        <v>40</v>
      </c>
      <c r="G6" s="151" t="s">
        <v>41</v>
      </c>
      <c r="H6" s="151" t="s">
        <v>42</v>
      </c>
      <c r="I6" s="152" t="s">
        <v>40</v>
      </c>
      <c r="J6" s="151" t="s">
        <v>41</v>
      </c>
      <c r="K6" s="153" t="s">
        <v>42</v>
      </c>
      <c r="L6" s="152" t="s">
        <v>40</v>
      </c>
      <c r="M6" s="152" t="s">
        <v>41</v>
      </c>
      <c r="N6" s="153" t="s">
        <v>42</v>
      </c>
    </row>
    <row r="7" spans="1:14" ht="12.15" customHeight="1">
      <c r="A7" s="154" t="s">
        <v>66</v>
      </c>
      <c r="B7" s="187"/>
      <c r="C7" s="235">
        <v>261.97604000000018</v>
      </c>
      <c r="D7" s="155">
        <v>137.49204000000003</v>
      </c>
      <c r="E7" s="155">
        <v>124.48399999999994</v>
      </c>
      <c r="F7" s="155">
        <v>697.6064200000003</v>
      </c>
      <c r="G7" s="155">
        <v>362.54122000000007</v>
      </c>
      <c r="H7" s="155">
        <v>335.0652</v>
      </c>
      <c r="I7" s="235">
        <v>3098.1221699999996</v>
      </c>
      <c r="J7" s="155">
        <v>1706.9066600000003</v>
      </c>
      <c r="K7" s="155">
        <v>1391.2155100000007</v>
      </c>
      <c r="L7" s="155">
        <v>3126.0772299999999</v>
      </c>
      <c r="M7" s="155">
        <v>1722.7391300000004</v>
      </c>
      <c r="N7" s="157">
        <v>1403.3381000000006</v>
      </c>
    </row>
    <row r="8" spans="1:14" ht="12.15" customHeight="1">
      <c r="A8" s="158" t="s">
        <v>67</v>
      </c>
      <c r="B8" s="187"/>
      <c r="C8" s="236">
        <v>264.55259999999987</v>
      </c>
      <c r="D8" s="159">
        <v>141.98628000000008</v>
      </c>
      <c r="E8" s="159">
        <v>122.56631999999996</v>
      </c>
      <c r="F8" s="159">
        <v>697.7036999999998</v>
      </c>
      <c r="G8" s="159">
        <v>364.03582999999992</v>
      </c>
      <c r="H8" s="159">
        <v>333.66787000000005</v>
      </c>
      <c r="I8" s="236">
        <v>3100.4327099999982</v>
      </c>
      <c r="J8" s="159">
        <v>1697.4723300000003</v>
      </c>
      <c r="K8" s="159">
        <v>1402.9603800000004</v>
      </c>
      <c r="L8" s="159">
        <v>3128.8400199999983</v>
      </c>
      <c r="M8" s="159">
        <v>1713.8012100000003</v>
      </c>
      <c r="N8" s="161">
        <v>1415.0388100000005</v>
      </c>
    </row>
    <row r="9" spans="1:14" ht="12.15" customHeight="1">
      <c r="A9" s="170" t="s">
        <v>68</v>
      </c>
      <c r="B9" s="187"/>
      <c r="C9" s="171">
        <v>273.46974</v>
      </c>
      <c r="D9" s="171">
        <v>145.31754000000004</v>
      </c>
      <c r="E9" s="171">
        <v>128.15219999999999</v>
      </c>
      <c r="F9" s="171">
        <v>700.17559999999969</v>
      </c>
      <c r="G9" s="171">
        <v>363.62606000000028</v>
      </c>
      <c r="H9" s="171">
        <v>336.54953999999998</v>
      </c>
      <c r="I9" s="238">
        <v>3119.8597899999982</v>
      </c>
      <c r="J9" s="171">
        <v>1706.8870299999999</v>
      </c>
      <c r="K9" s="171">
        <v>1412.9727600000001</v>
      </c>
      <c r="L9" s="171">
        <v>3150.624179999998</v>
      </c>
      <c r="M9" s="171">
        <v>1725.5524999999998</v>
      </c>
      <c r="N9" s="173" t="s">
        <v>422</v>
      </c>
    </row>
    <row r="10" spans="1:14" ht="12.15" customHeight="1">
      <c r="A10" s="188" t="s">
        <v>69</v>
      </c>
      <c r="B10" s="167"/>
      <c r="C10" s="168">
        <v>250.46972000000005</v>
      </c>
      <c r="D10" s="168">
        <v>131.81567000000001</v>
      </c>
      <c r="E10" s="168">
        <v>118.65404999999998</v>
      </c>
      <c r="F10" s="168">
        <v>675.52973999999995</v>
      </c>
      <c r="G10" s="168">
        <v>339.13417999999996</v>
      </c>
      <c r="H10" s="168">
        <v>336.39556000000027</v>
      </c>
      <c r="I10" s="239">
        <v>3089.219720000001</v>
      </c>
      <c r="J10" s="189">
        <v>1663.2440299999998</v>
      </c>
      <c r="K10" s="189">
        <v>1425.9756900000002</v>
      </c>
      <c r="L10" s="189">
        <v>3121.1940900000009</v>
      </c>
      <c r="M10" s="189">
        <v>1684.4738399999999</v>
      </c>
      <c r="N10" s="190">
        <v>1436.7202500000003</v>
      </c>
    </row>
    <row r="11" spans="1:14" ht="12.15" customHeight="1">
      <c r="A11" s="154" t="s">
        <v>70</v>
      </c>
      <c r="C11" s="235">
        <v>223.36874999999992</v>
      </c>
      <c r="D11" s="155">
        <v>122.23537999999999</v>
      </c>
      <c r="E11" s="155">
        <v>101.13336999999996</v>
      </c>
      <c r="F11" s="155">
        <v>617.83614999999975</v>
      </c>
      <c r="G11" s="155">
        <v>325.92890999999992</v>
      </c>
      <c r="H11" s="155">
        <v>291.90723999999977</v>
      </c>
      <c r="I11" s="235">
        <v>2988.9587199999987</v>
      </c>
      <c r="J11" s="155">
        <v>1601.1714499999996</v>
      </c>
      <c r="K11" s="155">
        <v>1387.7872699999998</v>
      </c>
      <c r="L11" s="155">
        <v>3016.4680699999985</v>
      </c>
      <c r="M11" s="155">
        <v>1619.4251299999996</v>
      </c>
      <c r="N11" s="157">
        <v>1397.0429399999998</v>
      </c>
    </row>
    <row r="12" spans="1:14" ht="12.15" customHeight="1">
      <c r="A12" s="158" t="s">
        <v>71</v>
      </c>
      <c r="B12" s="240"/>
      <c r="C12" s="236">
        <v>193.67569000000006</v>
      </c>
      <c r="D12" s="159">
        <v>94.454809999999995</v>
      </c>
      <c r="E12" s="159">
        <v>99.220880000000037</v>
      </c>
      <c r="F12" s="159">
        <v>589.90864000000056</v>
      </c>
      <c r="G12" s="159">
        <v>295.93792000000008</v>
      </c>
      <c r="H12" s="159">
        <v>293.97072000000003</v>
      </c>
      <c r="I12" s="236">
        <v>2989.5214900000019</v>
      </c>
      <c r="J12" s="159">
        <v>1594.6210099999998</v>
      </c>
      <c r="K12" s="159">
        <v>1394.9004800000002</v>
      </c>
      <c r="L12" s="159">
        <v>3014.727040000002</v>
      </c>
      <c r="M12" s="159">
        <v>1611.5311999999999</v>
      </c>
      <c r="N12" s="161">
        <v>1403.1958400000003</v>
      </c>
    </row>
    <row r="13" spans="1:14" ht="12.15" customHeight="1">
      <c r="A13" s="170" t="s">
        <v>72</v>
      </c>
      <c r="B13" s="240"/>
      <c r="C13" s="171">
        <v>187.28065000000004</v>
      </c>
      <c r="D13" s="171">
        <v>91.676150000000035</v>
      </c>
      <c r="E13" s="171">
        <v>95.604499999999987</v>
      </c>
      <c r="F13" s="171">
        <v>567.23033000000055</v>
      </c>
      <c r="G13" s="171">
        <v>281.46954000000005</v>
      </c>
      <c r="H13" s="171">
        <v>285.76078999999993</v>
      </c>
      <c r="I13" s="238">
        <v>2930.8534199999999</v>
      </c>
      <c r="J13" s="171">
        <v>1556.8005199999996</v>
      </c>
      <c r="K13" s="171">
        <v>1374.0528999999995</v>
      </c>
      <c r="L13" s="171">
        <v>2959.5479299999997</v>
      </c>
      <c r="M13" s="171">
        <v>1575.6807999999996</v>
      </c>
      <c r="N13" s="173">
        <v>1383.8671299999994</v>
      </c>
    </row>
    <row r="14" spans="1:14" ht="12.15" customHeight="1">
      <c r="A14" s="174" t="s">
        <v>73</v>
      </c>
      <c r="B14" s="181"/>
      <c r="C14" s="176">
        <v>193.08633000000015</v>
      </c>
      <c r="D14" s="176">
        <v>101.65171999999998</v>
      </c>
      <c r="E14" s="176">
        <v>91.434610000000021</v>
      </c>
      <c r="F14" s="176">
        <v>564.3003599999995</v>
      </c>
      <c r="G14" s="176">
        <v>288.8451500000001</v>
      </c>
      <c r="H14" s="176">
        <v>275.45521000000008</v>
      </c>
      <c r="I14" s="241">
        <v>2937.9872600000012</v>
      </c>
      <c r="J14" s="178">
        <v>1569.9567600000005</v>
      </c>
      <c r="K14" s="178">
        <v>1368.0305000000001</v>
      </c>
      <c r="L14" s="178">
        <v>2963.9870800000012</v>
      </c>
      <c r="M14" s="178">
        <v>1587.7874000000004</v>
      </c>
      <c r="N14" s="179">
        <v>1376.1996800000002</v>
      </c>
    </row>
    <row r="15" spans="1:14" ht="12.15" customHeight="1">
      <c r="A15" s="154" t="s">
        <v>108</v>
      </c>
      <c r="B15" s="187"/>
      <c r="C15" s="155">
        <v>185.69837000000001</v>
      </c>
      <c r="D15" s="155">
        <v>92.762190000000018</v>
      </c>
      <c r="E15" s="155">
        <v>92.936179999999993</v>
      </c>
      <c r="F15" s="155">
        <v>540.83574999999973</v>
      </c>
      <c r="G15" s="155">
        <v>266.97537</v>
      </c>
      <c r="H15" s="156">
        <v>273.86037999999996</v>
      </c>
      <c r="I15" s="155">
        <v>2908.0306199999995</v>
      </c>
      <c r="J15" s="155">
        <v>1529.0690199999999</v>
      </c>
      <c r="K15" s="156">
        <v>1378.9615999999999</v>
      </c>
      <c r="L15" s="155">
        <v>2930.0641199999995</v>
      </c>
      <c r="M15" s="155">
        <v>1542.3307199999999</v>
      </c>
      <c r="N15" s="157">
        <v>1387.7333999999998</v>
      </c>
    </row>
    <row r="16" spans="1:14" ht="12.15" customHeight="1">
      <c r="A16" s="158" t="s">
        <v>74</v>
      </c>
      <c r="B16" s="187"/>
      <c r="C16" s="159">
        <v>177.42153999999999</v>
      </c>
      <c r="D16" s="159">
        <v>92.245810000000006</v>
      </c>
      <c r="E16" s="159">
        <v>85.175729999999973</v>
      </c>
      <c r="F16" s="159">
        <v>529.0610200000001</v>
      </c>
      <c r="G16" s="159">
        <v>261.89891999999998</v>
      </c>
      <c r="H16" s="160">
        <v>267.16209999999995</v>
      </c>
      <c r="I16" s="159">
        <v>2912.7713799999983</v>
      </c>
      <c r="J16" s="159">
        <v>1548.3016200000002</v>
      </c>
      <c r="K16" s="160">
        <v>1364.4697600000004</v>
      </c>
      <c r="L16" s="159">
        <v>2935.6100799999981</v>
      </c>
      <c r="M16" s="159">
        <v>1563.4502000000002</v>
      </c>
      <c r="N16" s="161">
        <v>1372.1598800000004</v>
      </c>
    </row>
    <row r="17" spans="1:14" ht="12.15" customHeight="1">
      <c r="A17" s="170" t="s">
        <v>75</v>
      </c>
      <c r="B17" s="187"/>
      <c r="C17" s="171">
        <v>177.50228000000007</v>
      </c>
      <c r="D17" s="171">
        <v>90.800939999999983</v>
      </c>
      <c r="E17" s="171">
        <v>86.701340000000002</v>
      </c>
      <c r="F17" s="171">
        <v>520.8510100000002</v>
      </c>
      <c r="G17" s="171">
        <v>254.76700999999991</v>
      </c>
      <c r="H17" s="172">
        <v>266.08399999999995</v>
      </c>
      <c r="I17" s="171">
        <v>2908.0151399999991</v>
      </c>
      <c r="J17" s="171">
        <v>1538.16365</v>
      </c>
      <c r="K17" s="172">
        <v>1369.85149</v>
      </c>
      <c r="L17" s="171">
        <v>2933.0173099999993</v>
      </c>
      <c r="M17" s="171">
        <v>1555.9348499999999</v>
      </c>
      <c r="N17" s="173">
        <v>1377.0824600000001</v>
      </c>
    </row>
    <row r="18" spans="1:14" ht="12.15" customHeight="1">
      <c r="A18" s="188" t="s">
        <v>76</v>
      </c>
      <c r="B18" s="167"/>
      <c r="C18" s="168">
        <v>162.02990999999997</v>
      </c>
      <c r="D18" s="168">
        <v>81.713899999999995</v>
      </c>
      <c r="E18" s="168">
        <v>80.316009999999977</v>
      </c>
      <c r="F18" s="168">
        <v>511.59680999999989</v>
      </c>
      <c r="G18" s="168">
        <v>253.73267999999982</v>
      </c>
      <c r="H18" s="169">
        <v>257.86413000000005</v>
      </c>
      <c r="I18" s="168">
        <v>2934.0616199999986</v>
      </c>
      <c r="J18" s="168">
        <v>1545.9769599999993</v>
      </c>
      <c r="K18" s="169">
        <v>1388.0846599999998</v>
      </c>
      <c r="L18" s="189">
        <v>2963.2229899999984</v>
      </c>
      <c r="M18" s="189">
        <v>1561.6734899999992</v>
      </c>
      <c r="N18" s="190">
        <v>1401.5494999999999</v>
      </c>
    </row>
    <row r="19" spans="1:14" ht="12.15" customHeight="1">
      <c r="A19" s="154" t="s">
        <v>109</v>
      </c>
      <c r="B19" s="187"/>
      <c r="C19" s="155">
        <v>159.23062999999988</v>
      </c>
      <c r="D19" s="155">
        <v>79.744930000000025</v>
      </c>
      <c r="E19" s="155">
        <v>79.485699999999994</v>
      </c>
      <c r="F19" s="155">
        <v>491.2923500000004</v>
      </c>
      <c r="G19" s="155">
        <v>244.06795999999997</v>
      </c>
      <c r="H19" s="156">
        <v>247.22439000000008</v>
      </c>
      <c r="I19" s="155">
        <v>2906.8550800000012</v>
      </c>
      <c r="J19" s="155">
        <v>1537.1092500000007</v>
      </c>
      <c r="K19" s="156">
        <v>1369.7458300000001</v>
      </c>
      <c r="L19" s="155">
        <v>2930.349470000001</v>
      </c>
      <c r="M19" s="155">
        <v>1549.9734900000008</v>
      </c>
      <c r="N19" s="157">
        <v>1380.37598</v>
      </c>
    </row>
    <row r="20" spans="1:14" ht="12.15" customHeight="1">
      <c r="A20" s="158" t="s">
        <v>77</v>
      </c>
      <c r="B20" s="187"/>
      <c r="C20" s="159">
        <v>151.42212999999992</v>
      </c>
      <c r="D20" s="159">
        <v>72.87379</v>
      </c>
      <c r="E20" s="159">
        <v>78.548339999999996</v>
      </c>
      <c r="F20" s="159">
        <v>489.57435999999996</v>
      </c>
      <c r="G20" s="159">
        <v>239.47103000000004</v>
      </c>
      <c r="H20" s="160">
        <v>250.10332999999994</v>
      </c>
      <c r="I20" s="159">
        <v>2918.8163399999994</v>
      </c>
      <c r="J20" s="159">
        <v>1516.9218700000001</v>
      </c>
      <c r="K20" s="160">
        <v>1401.8944700000002</v>
      </c>
      <c r="L20" s="159">
        <v>2939.9376299999994</v>
      </c>
      <c r="M20" s="159">
        <v>1529.9788800000001</v>
      </c>
      <c r="N20" s="161">
        <v>1409.9587500000002</v>
      </c>
    </row>
    <row r="21" spans="1:14" ht="12.15" customHeight="1">
      <c r="A21" s="170" t="s">
        <v>78</v>
      </c>
      <c r="B21" s="187"/>
      <c r="C21" s="171">
        <v>144.83608000000004</v>
      </c>
      <c r="D21" s="171">
        <v>75.862090000000009</v>
      </c>
      <c r="E21" s="171">
        <v>68.973990000000001</v>
      </c>
      <c r="F21" s="171">
        <v>456.83564999999976</v>
      </c>
      <c r="G21" s="171">
        <v>230.17865999999998</v>
      </c>
      <c r="H21" s="172">
        <v>226.65699000000006</v>
      </c>
      <c r="I21" s="171">
        <v>2842.5592899999983</v>
      </c>
      <c r="J21" s="171">
        <v>1510.3151499999999</v>
      </c>
      <c r="K21" s="172">
        <v>1332.2441400000002</v>
      </c>
      <c r="L21" s="171">
        <v>2865.3613999999984</v>
      </c>
      <c r="M21" s="171">
        <v>1522.2841199999998</v>
      </c>
      <c r="N21" s="173">
        <v>1343.0772800000002</v>
      </c>
    </row>
    <row r="22" spans="1:14" ht="12.15" customHeight="1">
      <c r="A22" s="191" t="s">
        <v>79</v>
      </c>
      <c r="B22" s="175"/>
      <c r="C22" s="176">
        <v>137.51616000000001</v>
      </c>
      <c r="D22" s="176">
        <v>69.676299999999998</v>
      </c>
      <c r="E22" s="176">
        <v>67.839860000000002</v>
      </c>
      <c r="F22" s="176">
        <v>453.88907999999958</v>
      </c>
      <c r="G22" s="176">
        <v>225.39121000000011</v>
      </c>
      <c r="H22" s="177">
        <v>228.49787000000003</v>
      </c>
      <c r="I22" s="176">
        <v>2802.0275499999993</v>
      </c>
      <c r="J22" s="176">
        <v>1463.8092200000001</v>
      </c>
      <c r="K22" s="177">
        <v>1338.2183299999999</v>
      </c>
      <c r="L22" s="178">
        <v>2827.6380099999992</v>
      </c>
      <c r="M22" s="178">
        <v>1479.66371</v>
      </c>
      <c r="N22" s="179">
        <v>1347.9742999999999</v>
      </c>
    </row>
    <row r="23" spans="1:14" ht="12.15" customHeight="1">
      <c r="A23" s="154" t="s">
        <v>110</v>
      </c>
      <c r="B23" s="187"/>
      <c r="C23" s="235">
        <v>120.63497000000001</v>
      </c>
      <c r="D23" s="155">
        <v>55.490639999999992</v>
      </c>
      <c r="E23" s="155">
        <v>65.144330000000011</v>
      </c>
      <c r="F23" s="155">
        <v>435.89747000000028</v>
      </c>
      <c r="G23" s="155">
        <v>208.57494999999997</v>
      </c>
      <c r="H23" s="155">
        <v>227.32252000000017</v>
      </c>
      <c r="I23" s="235">
        <v>2809.3462000000009</v>
      </c>
      <c r="J23" s="155">
        <v>1442.8474200000001</v>
      </c>
      <c r="K23" s="155">
        <v>1366.4987800000001</v>
      </c>
      <c r="L23" s="155">
        <v>2837.313470000001</v>
      </c>
      <c r="M23" s="155">
        <v>1457.7257400000001</v>
      </c>
      <c r="N23" s="157">
        <v>1379.5877300000002</v>
      </c>
    </row>
    <row r="24" spans="1:14" ht="12.15" customHeight="1">
      <c r="A24" s="158" t="s">
        <v>80</v>
      </c>
      <c r="B24" s="187"/>
      <c r="C24" s="236">
        <v>131.43386999999998</v>
      </c>
      <c r="D24" s="159">
        <v>59.684910000000002</v>
      </c>
      <c r="E24" s="159">
        <v>71.748959999999983</v>
      </c>
      <c r="F24" s="159">
        <v>432.57412999999963</v>
      </c>
      <c r="G24" s="159">
        <v>205.41688000000005</v>
      </c>
      <c r="H24" s="159">
        <v>227.15725000000012</v>
      </c>
      <c r="I24" s="236">
        <v>2804.5092099999997</v>
      </c>
      <c r="J24" s="159">
        <v>1438.6048899999998</v>
      </c>
      <c r="K24" s="159">
        <v>1365.9043200000001</v>
      </c>
      <c r="L24" s="159">
        <v>2840.7736699999996</v>
      </c>
      <c r="M24" s="159">
        <v>1460.3609299999998</v>
      </c>
      <c r="N24" s="161">
        <v>1380.41274</v>
      </c>
    </row>
    <row r="25" spans="1:14" ht="12.15" customHeight="1">
      <c r="A25" s="162" t="s">
        <v>81</v>
      </c>
      <c r="B25" s="187"/>
      <c r="C25" s="237">
        <v>119.26981999999998</v>
      </c>
      <c r="D25" s="163">
        <v>59.661629999999995</v>
      </c>
      <c r="E25" s="163">
        <v>59.608190000000008</v>
      </c>
      <c r="F25" s="163">
        <v>415.54088000000019</v>
      </c>
      <c r="G25" s="163">
        <v>202.96582000000004</v>
      </c>
      <c r="H25" s="163">
        <v>212.57505999999998</v>
      </c>
      <c r="I25" s="237">
        <v>2781.4615899999994</v>
      </c>
      <c r="J25" s="163">
        <v>1436.4502199999995</v>
      </c>
      <c r="K25" s="163">
        <v>1345.0113699999999</v>
      </c>
      <c r="L25" s="163">
        <v>2822.5331299999993</v>
      </c>
      <c r="M25" s="163">
        <v>1462.4772699999994</v>
      </c>
      <c r="N25" s="165">
        <v>1360.0558599999999</v>
      </c>
    </row>
    <row r="26" spans="1:14" ht="12.15" customHeight="1">
      <c r="A26" s="191" t="s">
        <v>82</v>
      </c>
      <c r="B26" s="175"/>
      <c r="C26" s="176">
        <v>111.92245000000003</v>
      </c>
      <c r="D26" s="176">
        <v>54.277949999999997</v>
      </c>
      <c r="E26" s="176">
        <v>57.644500000000008</v>
      </c>
      <c r="F26" s="176">
        <v>384.54049999999995</v>
      </c>
      <c r="G26" s="176">
        <v>188.88071000000005</v>
      </c>
      <c r="H26" s="177">
        <v>195.65978999999999</v>
      </c>
      <c r="I26" s="176">
        <v>2739.989509999999</v>
      </c>
      <c r="J26" s="176">
        <v>1406.0445100000002</v>
      </c>
      <c r="K26" s="177">
        <v>1333.9449999999999</v>
      </c>
      <c r="L26" s="178">
        <v>2775.4227999999989</v>
      </c>
      <c r="M26" s="178">
        <v>1430.0912800000001</v>
      </c>
      <c r="N26" s="179">
        <v>1345.33152</v>
      </c>
    </row>
    <row r="27" spans="1:14" ht="12.15" customHeight="1">
      <c r="A27" s="154" t="s">
        <v>83</v>
      </c>
      <c r="B27" s="187"/>
      <c r="C27" s="235">
        <v>121.39582000000001</v>
      </c>
      <c r="D27" s="155">
        <v>54.92658999999999</v>
      </c>
      <c r="E27" s="155">
        <v>66.46923000000001</v>
      </c>
      <c r="F27" s="155">
        <v>405.20568999999983</v>
      </c>
      <c r="G27" s="155">
        <v>197.12272999999999</v>
      </c>
      <c r="H27" s="155">
        <v>208.08296000000004</v>
      </c>
      <c r="I27" s="235">
        <v>2732.5216999999998</v>
      </c>
      <c r="J27" s="155">
        <v>1399.2062599999999</v>
      </c>
      <c r="K27" s="155">
        <v>1333.3154399999999</v>
      </c>
      <c r="L27" s="155">
        <v>2760.7183099999997</v>
      </c>
      <c r="M27" s="155">
        <v>1420.66462</v>
      </c>
      <c r="N27" s="157">
        <v>1340.05369</v>
      </c>
    </row>
    <row r="28" spans="1:14" ht="12.15" customHeight="1">
      <c r="A28" s="158" t="s">
        <v>84</v>
      </c>
      <c r="B28" s="187"/>
      <c r="C28" s="236">
        <v>121.15569999999998</v>
      </c>
      <c r="D28" s="159">
        <v>60.059090000000005</v>
      </c>
      <c r="E28" s="159">
        <v>61.096610000000013</v>
      </c>
      <c r="F28" s="159">
        <v>390.88081</v>
      </c>
      <c r="G28" s="159">
        <v>195.70241000000001</v>
      </c>
      <c r="H28" s="159">
        <v>195.17840000000001</v>
      </c>
      <c r="I28" s="236">
        <v>2713.4483999999993</v>
      </c>
      <c r="J28" s="159">
        <v>1412.9814600000004</v>
      </c>
      <c r="K28" s="159">
        <v>1300.4669399999998</v>
      </c>
      <c r="L28" s="159">
        <v>2738.9643199999991</v>
      </c>
      <c r="M28" s="159">
        <v>1429.0569200000004</v>
      </c>
      <c r="N28" s="161">
        <v>1309.9073999999998</v>
      </c>
    </row>
    <row r="29" spans="1:14" ht="12.15" customHeight="1">
      <c r="A29" s="170" t="s">
        <v>85</v>
      </c>
      <c r="B29" s="187"/>
      <c r="C29" s="237">
        <v>107.47300999999999</v>
      </c>
      <c r="D29" s="163">
        <v>59.991320000000002</v>
      </c>
      <c r="E29" s="163">
        <v>47.481689999999993</v>
      </c>
      <c r="F29" s="163">
        <v>386.50442999999996</v>
      </c>
      <c r="G29" s="163">
        <v>198.61314000000002</v>
      </c>
      <c r="H29" s="163">
        <v>187.89129000000005</v>
      </c>
      <c r="I29" s="237">
        <v>2686.2938599999993</v>
      </c>
      <c r="J29" s="163">
        <v>1408.5671100000002</v>
      </c>
      <c r="K29" s="163">
        <v>1277.72675</v>
      </c>
      <c r="L29" s="163">
        <v>2706.1979099999994</v>
      </c>
      <c r="M29" s="163">
        <v>1422.2818800000002</v>
      </c>
      <c r="N29" s="165">
        <v>1283.9160300000001</v>
      </c>
    </row>
    <row r="30" spans="1:14" ht="12.15" customHeight="1">
      <c r="A30" s="174" t="s">
        <v>86</v>
      </c>
      <c r="B30" s="175"/>
      <c r="C30" s="176">
        <v>109.54552000000002</v>
      </c>
      <c r="D30" s="176">
        <v>58.71470999999999</v>
      </c>
      <c r="E30" s="176">
        <v>50.83081</v>
      </c>
      <c r="F30" s="176">
        <v>370.13344999999998</v>
      </c>
      <c r="G30" s="176">
        <v>182.69765999999998</v>
      </c>
      <c r="H30" s="177">
        <v>187.43578999999994</v>
      </c>
      <c r="I30" s="176">
        <v>2650.1854100000005</v>
      </c>
      <c r="J30" s="176">
        <v>1379.3115100000005</v>
      </c>
      <c r="K30" s="177">
        <v>1270.8738999999996</v>
      </c>
      <c r="L30" s="178">
        <v>2666.4429700000005</v>
      </c>
      <c r="M30" s="178">
        <v>1387.5413400000004</v>
      </c>
      <c r="N30" s="179">
        <v>1278.9016299999996</v>
      </c>
    </row>
    <row r="31" spans="1:14" ht="12.15" customHeight="1">
      <c r="A31" s="154" t="s">
        <v>87</v>
      </c>
      <c r="B31" s="187"/>
      <c r="C31" s="235">
        <v>99.557120000000026</v>
      </c>
      <c r="D31" s="155">
        <v>53.707910000000005</v>
      </c>
      <c r="E31" s="155">
        <v>45.849209999999999</v>
      </c>
      <c r="F31" s="155">
        <v>352.74518000000012</v>
      </c>
      <c r="G31" s="155">
        <v>181.21218999999999</v>
      </c>
      <c r="H31" s="155">
        <v>171.53298999999993</v>
      </c>
      <c r="I31" s="235">
        <v>2618.9633299999991</v>
      </c>
      <c r="J31" s="155">
        <v>1373.0528899999997</v>
      </c>
      <c r="K31" s="155">
        <v>1245.9104399999994</v>
      </c>
      <c r="L31" s="155">
        <v>2636.0651499999999</v>
      </c>
      <c r="M31" s="155">
        <v>1380.9138599999997</v>
      </c>
      <c r="N31" s="157">
        <v>1255.1512899999989</v>
      </c>
    </row>
    <row r="32" spans="1:14" ht="12.15" customHeight="1">
      <c r="A32" s="158" t="s">
        <v>88</v>
      </c>
      <c r="B32" s="187"/>
      <c r="C32" s="236">
        <v>109.69053999999998</v>
      </c>
      <c r="D32" s="159">
        <v>58.181880000000014</v>
      </c>
      <c r="E32" s="159">
        <v>51.508659999999999</v>
      </c>
      <c r="F32" s="159">
        <v>367.31751000000003</v>
      </c>
      <c r="G32" s="159">
        <v>193.06380999999996</v>
      </c>
      <c r="H32" s="159">
        <v>174.25370000000004</v>
      </c>
      <c r="I32" s="236">
        <v>2669.7412700000004</v>
      </c>
      <c r="J32" s="159">
        <v>1400.4115699999998</v>
      </c>
      <c r="K32" s="159">
        <v>1269.3297</v>
      </c>
      <c r="L32" s="159">
        <v>2688.474009999999</v>
      </c>
      <c r="M32" s="159">
        <v>1411.549500000001</v>
      </c>
      <c r="N32" s="161">
        <v>1276.9245099999994</v>
      </c>
    </row>
    <row r="33" spans="1:14" ht="12.15" customHeight="1">
      <c r="A33" s="170" t="s">
        <v>89</v>
      </c>
      <c r="B33" s="187"/>
      <c r="C33" s="237">
        <v>110.62801</v>
      </c>
      <c r="D33" s="163">
        <v>55.992659999999987</v>
      </c>
      <c r="E33" s="163">
        <v>54.635349999999988</v>
      </c>
      <c r="F33" s="163">
        <v>370.85657000000003</v>
      </c>
      <c r="G33" s="163">
        <v>189.78570999999999</v>
      </c>
      <c r="H33" s="163">
        <v>181.07086000000004</v>
      </c>
      <c r="I33" s="237">
        <v>2716.4897699999988</v>
      </c>
      <c r="J33" s="163">
        <v>1440.0045200000002</v>
      </c>
      <c r="K33" s="163">
        <v>1276.4852500000002</v>
      </c>
      <c r="L33" s="163">
        <v>2746.2299500000022</v>
      </c>
      <c r="M33" s="163">
        <v>1457.8493100000028</v>
      </c>
      <c r="N33" s="165">
        <v>1288.3806400000021</v>
      </c>
    </row>
    <row r="34" spans="1:14" ht="12.15" customHeight="1">
      <c r="A34" s="174" t="s">
        <v>90</v>
      </c>
      <c r="B34" s="175"/>
      <c r="C34" s="176">
        <v>118.55044000000004</v>
      </c>
      <c r="D34" s="176">
        <v>57.793570000000003</v>
      </c>
      <c r="E34" s="176">
        <v>60.756869999999992</v>
      </c>
      <c r="F34" s="176">
        <v>369.34078000000011</v>
      </c>
      <c r="G34" s="176">
        <v>175.99133000000012</v>
      </c>
      <c r="H34" s="177">
        <v>193.34944999999996</v>
      </c>
      <c r="I34" s="176">
        <v>2762.5605800000012</v>
      </c>
      <c r="J34" s="176">
        <v>1411.9567199999999</v>
      </c>
      <c r="K34" s="177">
        <v>1350.6038599999997</v>
      </c>
      <c r="L34" s="178">
        <v>2789.0250000000069</v>
      </c>
      <c r="M34" s="178">
        <v>1427.9239199999995</v>
      </c>
      <c r="N34" s="179">
        <v>1361.1010800000008</v>
      </c>
    </row>
    <row r="35" spans="1:14" ht="12.15" customHeight="1">
      <c r="A35" s="154" t="s">
        <v>91</v>
      </c>
      <c r="B35" s="187"/>
      <c r="C35" s="235">
        <v>112.74243000000003</v>
      </c>
      <c r="D35" s="155">
        <v>54.599620000000002</v>
      </c>
      <c r="E35" s="155">
        <v>58.142810000000019</v>
      </c>
      <c r="F35" s="155">
        <v>355.40167000000008</v>
      </c>
      <c r="G35" s="155">
        <v>174.00281000000001</v>
      </c>
      <c r="H35" s="155">
        <v>181.39886000000004</v>
      </c>
      <c r="I35" s="235">
        <v>2755.6234900000022</v>
      </c>
      <c r="J35" s="155">
        <v>1415.1811699999996</v>
      </c>
      <c r="K35" s="155">
        <v>1340.4423200000001</v>
      </c>
      <c r="L35" s="155">
        <v>2786.5757999999919</v>
      </c>
      <c r="M35" s="155">
        <v>1432.0728400000032</v>
      </c>
      <c r="N35" s="157">
        <v>1354.5029600000003</v>
      </c>
    </row>
    <row r="36" spans="1:14" ht="12.15" customHeight="1">
      <c r="A36" s="158" t="s">
        <v>92</v>
      </c>
      <c r="B36" s="187"/>
      <c r="C36" s="236">
        <v>128.70064999999994</v>
      </c>
      <c r="D36" s="159">
        <v>60.478739999999988</v>
      </c>
      <c r="E36" s="159">
        <v>68.221910000000008</v>
      </c>
      <c r="F36" s="159">
        <v>376.79152999999997</v>
      </c>
      <c r="G36" s="159">
        <v>184.96344999999991</v>
      </c>
      <c r="H36" s="159">
        <v>191.82807999999994</v>
      </c>
      <c r="I36" s="236">
        <v>2780.7992999999992</v>
      </c>
      <c r="J36" s="159">
        <v>1452.4907299999995</v>
      </c>
      <c r="K36" s="159">
        <v>1328.3085699999997</v>
      </c>
      <c r="L36" s="159">
        <v>2808.2748699999897</v>
      </c>
      <c r="M36" s="159">
        <v>1468.1651400000017</v>
      </c>
      <c r="N36" s="161">
        <v>1340.1097300000004</v>
      </c>
    </row>
    <row r="37" spans="1:14" ht="12.15" customHeight="1">
      <c r="A37" s="170" t="s">
        <v>93</v>
      </c>
      <c r="B37" s="187"/>
      <c r="C37" s="237">
        <v>125.95774000000002</v>
      </c>
      <c r="D37" s="163">
        <v>65.386199999999988</v>
      </c>
      <c r="E37" s="163">
        <v>60.571540000000027</v>
      </c>
      <c r="F37" s="163">
        <v>375.67599999999999</v>
      </c>
      <c r="G37" s="163">
        <v>194.71649000000002</v>
      </c>
      <c r="H37" s="163">
        <v>180.95951000000002</v>
      </c>
      <c r="I37" s="237">
        <v>2779.0061800000003</v>
      </c>
      <c r="J37" s="163">
        <v>1460.5509400000005</v>
      </c>
      <c r="K37" s="163">
        <v>1318.4552400000002</v>
      </c>
      <c r="L37" s="163">
        <v>2806.3630100000087</v>
      </c>
      <c r="M37" s="163">
        <v>1474.6058899999975</v>
      </c>
      <c r="N37" s="165">
        <v>1331.7571199999993</v>
      </c>
    </row>
    <row r="38" spans="1:14" ht="12.15" customHeight="1">
      <c r="A38" s="174" t="s">
        <v>94</v>
      </c>
      <c r="B38" s="175"/>
      <c r="C38" s="176">
        <v>123.57345999999998</v>
      </c>
      <c r="D38" s="176">
        <v>66.227149999999995</v>
      </c>
      <c r="E38" s="176">
        <v>57.346310000000003</v>
      </c>
      <c r="F38" s="176">
        <v>366.00702999999987</v>
      </c>
      <c r="G38" s="176">
        <v>180.67744000000002</v>
      </c>
      <c r="H38" s="177">
        <v>185.32959</v>
      </c>
      <c r="I38" s="176">
        <v>2814.1234599999993</v>
      </c>
      <c r="J38" s="176">
        <v>1447.83367</v>
      </c>
      <c r="K38" s="177">
        <v>1366.28979</v>
      </c>
      <c r="L38" s="178">
        <v>2845.7272800000005</v>
      </c>
      <c r="M38" s="178">
        <v>1463.8544499999978</v>
      </c>
      <c r="N38" s="179">
        <v>1381.8728299999984</v>
      </c>
    </row>
    <row r="39" spans="1:14" ht="12.15" customHeight="1">
      <c r="A39" s="154" t="s">
        <v>95</v>
      </c>
      <c r="B39" s="187"/>
      <c r="C39" s="155">
        <v>120.58004999999999</v>
      </c>
      <c r="D39" s="155">
        <v>63.330089999999984</v>
      </c>
      <c r="E39" s="155">
        <v>57.249960000000009</v>
      </c>
      <c r="F39" s="155">
        <v>351.17419999999981</v>
      </c>
      <c r="G39" s="155">
        <v>178.65038999999996</v>
      </c>
      <c r="H39" s="156">
        <v>172.52381000000005</v>
      </c>
      <c r="I39" s="155">
        <v>2795.9124799999995</v>
      </c>
      <c r="J39" s="155">
        <v>1450.1374399999997</v>
      </c>
      <c r="K39" s="156">
        <v>1345.7750399999995</v>
      </c>
      <c r="L39" s="155">
        <v>2816.9820000000018</v>
      </c>
      <c r="M39" s="155">
        <v>1461.1686100000031</v>
      </c>
      <c r="N39" s="157">
        <v>1355.8133900000039</v>
      </c>
    </row>
    <row r="40" spans="1:14" ht="12.15" customHeight="1">
      <c r="A40" s="158" t="s">
        <v>96</v>
      </c>
      <c r="B40" s="187"/>
      <c r="C40" s="159">
        <v>119.24034999999998</v>
      </c>
      <c r="D40" s="159">
        <v>59.588310000000014</v>
      </c>
      <c r="E40" s="159">
        <v>59.652040000000014</v>
      </c>
      <c r="F40" s="159">
        <v>359.89643999999998</v>
      </c>
      <c r="G40" s="159">
        <v>177.34365000000011</v>
      </c>
      <c r="H40" s="160">
        <v>182.55279000000002</v>
      </c>
      <c r="I40" s="159">
        <v>2805.9542099999981</v>
      </c>
      <c r="J40" s="159">
        <v>1447.4807900000003</v>
      </c>
      <c r="K40" s="160">
        <v>1358.4734200000003</v>
      </c>
      <c r="L40" s="159">
        <v>2830.9506399999918</v>
      </c>
      <c r="M40" s="159">
        <v>1460.7536100000045</v>
      </c>
      <c r="N40" s="161">
        <v>1370.1970300000046</v>
      </c>
    </row>
    <row r="41" spans="1:14" ht="12.15" customHeight="1">
      <c r="A41" s="170" t="s">
        <v>97</v>
      </c>
      <c r="B41" s="187"/>
      <c r="C41" s="171">
        <v>121.72618999999997</v>
      </c>
      <c r="D41" s="171">
        <v>58.261830000000003</v>
      </c>
      <c r="E41" s="171">
        <v>63.464359999999971</v>
      </c>
      <c r="F41" s="171">
        <v>366.87954000000002</v>
      </c>
      <c r="G41" s="171">
        <v>184.68299999999999</v>
      </c>
      <c r="H41" s="172">
        <v>182.19653999999997</v>
      </c>
      <c r="I41" s="171">
        <v>2808.0728099999992</v>
      </c>
      <c r="J41" s="171">
        <v>1463.6867199999997</v>
      </c>
      <c r="K41" s="172">
        <v>1344.38609</v>
      </c>
      <c r="L41" s="171">
        <v>2832.9996500000216</v>
      </c>
      <c r="M41" s="171">
        <v>1475.7683200000033</v>
      </c>
      <c r="N41" s="173">
        <v>1357.2313300000021</v>
      </c>
    </row>
    <row r="42" spans="1:14" ht="12.15" customHeight="1">
      <c r="A42" s="174" t="s">
        <v>98</v>
      </c>
      <c r="B42" s="175"/>
      <c r="C42" s="176">
        <v>115.99536000000002</v>
      </c>
      <c r="D42" s="176">
        <v>58.362650000000002</v>
      </c>
      <c r="E42" s="176">
        <v>57.63271000000001</v>
      </c>
      <c r="F42" s="176">
        <v>359.34006999999997</v>
      </c>
      <c r="G42" s="176">
        <v>178.92292999999998</v>
      </c>
      <c r="H42" s="177">
        <v>180.41713999999999</v>
      </c>
      <c r="I42" s="176">
        <v>2836.5141199999989</v>
      </c>
      <c r="J42" s="176">
        <v>1464.509059999999</v>
      </c>
      <c r="K42" s="177">
        <v>1372.0050599999993</v>
      </c>
      <c r="L42" s="176">
        <v>2860.8345799999911</v>
      </c>
      <c r="M42" s="176">
        <v>1477.3816600000016</v>
      </c>
      <c r="N42" s="192">
        <v>1383.4529200000011</v>
      </c>
    </row>
    <row r="43" spans="1:14" ht="12.15" customHeight="1">
      <c r="A43" s="154" t="s">
        <v>99</v>
      </c>
      <c r="B43" s="187"/>
      <c r="C43" s="155">
        <v>119.67056000000004</v>
      </c>
      <c r="D43" s="155">
        <v>57.002189999999992</v>
      </c>
      <c r="E43" s="155">
        <v>62.668369999999989</v>
      </c>
      <c r="F43" s="155">
        <v>352.88864000000012</v>
      </c>
      <c r="G43" s="155">
        <v>172.76877000000002</v>
      </c>
      <c r="H43" s="156">
        <v>180.11987000000002</v>
      </c>
      <c r="I43" s="155">
        <v>2832.1457100000007</v>
      </c>
      <c r="J43" s="155">
        <v>1466.6606299999999</v>
      </c>
      <c r="K43" s="156">
        <v>1365.4850800000002</v>
      </c>
      <c r="L43" s="155">
        <v>2856.6476500000113</v>
      </c>
      <c r="M43" s="155">
        <v>1482.0187199999987</v>
      </c>
      <c r="N43" s="157">
        <v>1374.6289299999994</v>
      </c>
    </row>
    <row r="44" spans="1:14" ht="12.15" customHeight="1">
      <c r="A44" s="158" t="s">
        <v>100</v>
      </c>
      <c r="B44" s="187"/>
      <c r="C44" s="159">
        <v>126.95238000000009</v>
      </c>
      <c r="D44" s="159">
        <v>63.331159999999997</v>
      </c>
      <c r="E44" s="159">
        <v>63.621219999999987</v>
      </c>
      <c r="F44" s="159">
        <v>368.01473000000021</v>
      </c>
      <c r="G44" s="159">
        <v>177.80947</v>
      </c>
      <c r="H44" s="160">
        <v>190.20526000000004</v>
      </c>
      <c r="I44" s="159">
        <v>2880.1363900000028</v>
      </c>
      <c r="J44" s="159">
        <v>1486.4920500000001</v>
      </c>
      <c r="K44" s="160">
        <v>1393.6443400000001</v>
      </c>
      <c r="L44" s="159">
        <v>2902.1819199999895</v>
      </c>
      <c r="M44" s="159">
        <v>1498.2547999999977</v>
      </c>
      <c r="N44" s="161">
        <v>1403.9271199999978</v>
      </c>
    </row>
    <row r="45" spans="1:14" ht="12.15" customHeight="1">
      <c r="A45" s="170" t="s">
        <v>101</v>
      </c>
      <c r="B45" s="187"/>
      <c r="C45" s="171">
        <v>139.30153000000004</v>
      </c>
      <c r="D45" s="171">
        <v>68.956339999999997</v>
      </c>
      <c r="E45" s="171">
        <v>70.345190000000031</v>
      </c>
      <c r="F45" s="171">
        <v>388.18608999999981</v>
      </c>
      <c r="G45" s="171">
        <v>185.55577000000002</v>
      </c>
      <c r="H45" s="172">
        <v>202.63031999999998</v>
      </c>
      <c r="I45" s="171">
        <v>2914.4654799999998</v>
      </c>
      <c r="J45" s="171">
        <v>1513.1461899999999</v>
      </c>
      <c r="K45" s="172">
        <v>1401.3192900000004</v>
      </c>
      <c r="L45" s="171">
        <v>2942.3841399999978</v>
      </c>
      <c r="M45" s="171">
        <v>1529.2368500000021</v>
      </c>
      <c r="N45" s="1002">
        <f>I45-C45</f>
        <v>2775.1639499999997</v>
      </c>
    </row>
    <row r="46" spans="1:14" ht="12.15" customHeight="1" thickBot="1">
      <c r="A46" s="182" t="s">
        <v>102</v>
      </c>
      <c r="B46" s="193"/>
      <c r="C46" s="183">
        <v>132.4409</v>
      </c>
      <c r="D46" s="183">
        <v>69.818739999999991</v>
      </c>
      <c r="E46" s="183">
        <v>62.622160000000008</v>
      </c>
      <c r="F46" s="183">
        <v>385.40683999999987</v>
      </c>
      <c r="G46" s="183">
        <v>194.27788999999996</v>
      </c>
      <c r="H46" s="184">
        <v>191.12894999999997</v>
      </c>
      <c r="I46" s="183">
        <v>2895.4998199999991</v>
      </c>
      <c r="J46" s="183">
        <v>1492.4754699999999</v>
      </c>
      <c r="K46" s="184">
        <v>1403.0243499999999</v>
      </c>
      <c r="L46" s="183">
        <v>2926.9990100000005</v>
      </c>
      <c r="M46" s="183">
        <v>1507.1992499999997</v>
      </c>
      <c r="N46" s="194">
        <v>1419.7997600000026</v>
      </c>
    </row>
    <row r="47" spans="1:14" ht="12.15" customHeight="1" thickTop="1">
      <c r="A47" s="826" t="s">
        <v>402</v>
      </c>
      <c r="B47" s="820"/>
      <c r="C47" s="827">
        <v>154.70947000000004</v>
      </c>
      <c r="D47" s="827">
        <v>80.341929999999977</v>
      </c>
      <c r="E47" s="827">
        <v>74.367540000000005</v>
      </c>
      <c r="F47" s="827">
        <v>421.26111000000014</v>
      </c>
      <c r="G47" s="827">
        <v>208.78025999999994</v>
      </c>
      <c r="H47" s="828">
        <v>212.48084999999998</v>
      </c>
      <c r="I47" s="829">
        <v>2918.6399200000014</v>
      </c>
      <c r="J47" s="827">
        <v>1510.0466599999995</v>
      </c>
      <c r="K47" s="828">
        <v>1408.5932599999996</v>
      </c>
      <c r="L47" s="827">
        <v>2948.9314199999903</v>
      </c>
      <c r="M47" s="827">
        <v>1525.789319999999</v>
      </c>
      <c r="N47" s="830">
        <v>1423.1420999999959</v>
      </c>
    </row>
    <row r="48" spans="1:14" ht="13.65" customHeight="1">
      <c r="A48" s="831" t="s">
        <v>403</v>
      </c>
      <c r="B48" s="832"/>
      <c r="C48" s="833">
        <v>155.20830999999993</v>
      </c>
      <c r="D48" s="833">
        <v>81.055760000000006</v>
      </c>
      <c r="E48" s="833">
        <v>74.152550000000033</v>
      </c>
      <c r="F48" s="833">
        <v>422.05355999999983</v>
      </c>
      <c r="G48" s="833">
        <v>215.54599999999994</v>
      </c>
      <c r="H48" s="834">
        <v>206.50755999999996</v>
      </c>
      <c r="I48" s="835">
        <v>2959.5172200000015</v>
      </c>
      <c r="J48" s="833">
        <v>1537.2349799999995</v>
      </c>
      <c r="K48" s="834">
        <v>1422.2822399999995</v>
      </c>
      <c r="L48" s="833">
        <v>2987.3917699999861</v>
      </c>
      <c r="M48" s="833">
        <v>1552.0938000000031</v>
      </c>
      <c r="N48" s="836">
        <v>1435.2979700000028</v>
      </c>
    </row>
    <row r="49" spans="1:14">
      <c r="A49" s="826" t="s">
        <v>404</v>
      </c>
      <c r="B49" s="820"/>
      <c r="C49" s="827">
        <v>155.08708999999996</v>
      </c>
      <c r="D49" s="827">
        <v>71.218859999999992</v>
      </c>
      <c r="E49" s="827">
        <v>83.868229999999983</v>
      </c>
      <c r="F49" s="827">
        <v>420.62389999999982</v>
      </c>
      <c r="G49" s="827">
        <v>209.02593999999993</v>
      </c>
      <c r="H49" s="828">
        <v>211.59795999999994</v>
      </c>
      <c r="I49" s="829">
        <v>2960.0184799999975</v>
      </c>
      <c r="J49" s="827">
        <v>1543.7676900000001</v>
      </c>
      <c r="K49" s="828">
        <v>1416.2507900000003</v>
      </c>
      <c r="L49" s="827">
        <v>2991.6661900000022</v>
      </c>
      <c r="M49" s="827">
        <v>1558.7010999999998</v>
      </c>
      <c r="N49" s="830">
        <v>1432.9650899999976</v>
      </c>
    </row>
    <row r="50" spans="1:14" ht="13" thickBot="1">
      <c r="A50" s="822" t="s">
        <v>405</v>
      </c>
      <c r="B50" s="823"/>
      <c r="C50" s="837">
        <v>149.93949999999998</v>
      </c>
      <c r="D50" s="837">
        <v>73.365579999999994</v>
      </c>
      <c r="E50" s="837">
        <v>76.573919999999973</v>
      </c>
      <c r="F50" s="837">
        <v>422.65817999999979</v>
      </c>
      <c r="G50" s="837">
        <v>212.25831000000011</v>
      </c>
      <c r="H50" s="838">
        <v>210.39986999999996</v>
      </c>
      <c r="I50" s="839">
        <v>3002.9326599999999</v>
      </c>
      <c r="J50" s="837">
        <v>1552.1503400000001</v>
      </c>
      <c r="K50" s="838">
        <v>1450.7823199999998</v>
      </c>
      <c r="L50" s="837">
        <v>3035.5915000000018</v>
      </c>
      <c r="M50" s="837">
        <v>1567.8312200000007</v>
      </c>
      <c r="N50" s="840">
        <v>1467.7602800000029</v>
      </c>
    </row>
    <row r="51" spans="1:14" ht="12.15" customHeight="1" thickTop="1">
      <c r="A51" s="826" t="s">
        <v>419</v>
      </c>
      <c r="B51" s="820"/>
      <c r="C51" s="827">
        <v>134.32524999999998</v>
      </c>
      <c r="D51" s="827">
        <v>67.859279999999984</v>
      </c>
      <c r="E51" s="827">
        <v>66.465969999999999</v>
      </c>
      <c r="F51" s="827">
        <v>415.93432999999982</v>
      </c>
      <c r="G51" s="827">
        <v>209.34104000000002</v>
      </c>
      <c r="H51" s="828">
        <v>206.59328999999994</v>
      </c>
      <c r="I51" s="829">
        <v>2999.5313799999999</v>
      </c>
      <c r="J51" s="827">
        <v>1552.9198999999999</v>
      </c>
      <c r="K51" s="828">
        <v>1446.6114799999998</v>
      </c>
      <c r="L51" s="827">
        <v>3032.0147799999804</v>
      </c>
      <c r="M51" s="827">
        <v>1567.9011700000008</v>
      </c>
      <c r="N51" s="830">
        <v>1464.1136100000003</v>
      </c>
    </row>
    <row r="52" spans="1:14" ht="13.65" customHeight="1">
      <c r="A52" s="831" t="s">
        <v>420</v>
      </c>
      <c r="B52" s="832"/>
      <c r="C52" s="833">
        <v>146.33019000000002</v>
      </c>
      <c r="D52" s="833">
        <v>74.680900000000008</v>
      </c>
      <c r="E52" s="833">
        <v>71.649290000000008</v>
      </c>
      <c r="F52" s="833">
        <v>431.17136000000005</v>
      </c>
      <c r="G52" s="833">
        <v>215.55034000000018</v>
      </c>
      <c r="H52" s="834">
        <v>215.62102000000013</v>
      </c>
      <c r="I52" s="835">
        <v>3060.7478099999985</v>
      </c>
      <c r="J52" s="833">
        <v>1574.8523999999995</v>
      </c>
      <c r="K52" s="834">
        <v>1485.8954100000001</v>
      </c>
      <c r="L52" s="833">
        <v>3093.0920999999935</v>
      </c>
      <c r="M52" s="833">
        <v>1592.6304200000029</v>
      </c>
      <c r="N52" s="836">
        <v>1500.4616800000033</v>
      </c>
    </row>
    <row r="53" spans="1:14">
      <c r="A53" s="826" t="s">
        <v>421</v>
      </c>
      <c r="B53" s="820"/>
      <c r="C53" s="827">
        <v>150.96437</v>
      </c>
      <c r="D53" s="827">
        <v>78.007870000000025</v>
      </c>
      <c r="E53" s="827">
        <v>72.95650000000002</v>
      </c>
      <c r="F53" s="827">
        <v>442.3469799999998</v>
      </c>
      <c r="G53" s="827">
        <v>220.72264000000007</v>
      </c>
      <c r="H53" s="828">
        <v>221.62434000000013</v>
      </c>
      <c r="I53" s="829">
        <v>3059.7502399999998</v>
      </c>
      <c r="J53" s="827">
        <v>1587.76704</v>
      </c>
      <c r="K53" s="828">
        <v>1471.9831999999997</v>
      </c>
      <c r="L53" s="827">
        <v>3096.153489999986</v>
      </c>
      <c r="M53" s="827">
        <v>1607.5634000000011</v>
      </c>
      <c r="N53" s="830">
        <v>1488.5900899999986</v>
      </c>
    </row>
    <row r="54" spans="1:14" ht="13" thickBot="1">
      <c r="A54" s="822" t="s">
        <v>418</v>
      </c>
      <c r="B54" s="823"/>
      <c r="C54" s="837">
        <v>161.13080000000002</v>
      </c>
      <c r="D54" s="837">
        <v>85.159509999999983</v>
      </c>
      <c r="E54" s="837">
        <v>75.971289999999982</v>
      </c>
      <c r="F54" s="837">
        <v>462.53863000000035</v>
      </c>
      <c r="G54" s="837">
        <v>230.71788999999998</v>
      </c>
      <c r="H54" s="838">
        <v>231.82073999999994</v>
      </c>
      <c r="I54" s="839">
        <v>3134.4946399999999</v>
      </c>
      <c r="J54" s="837">
        <v>1601.4678100000001</v>
      </c>
      <c r="K54" s="838">
        <v>1533.0268299999996</v>
      </c>
      <c r="L54" s="837">
        <v>3174.527270000006</v>
      </c>
      <c r="M54" s="837">
        <v>1624.405330000003</v>
      </c>
      <c r="N54" s="840">
        <v>1550.1219400000027</v>
      </c>
    </row>
    <row r="55" spans="1:14" ht="15.65" customHeight="1" thickTop="1">
      <c r="A55" s="826" t="s">
        <v>450</v>
      </c>
      <c r="B55" s="820"/>
      <c r="C55" s="827">
        <v>154.89605</v>
      </c>
      <c r="D55" s="827">
        <v>82.865250000000032</v>
      </c>
      <c r="E55" s="827">
        <v>72.030799999999971</v>
      </c>
      <c r="F55" s="827">
        <v>451.85075000000006</v>
      </c>
      <c r="G55" s="827">
        <v>225.72307999999998</v>
      </c>
      <c r="H55" s="828">
        <v>226.12766999999999</v>
      </c>
      <c r="I55" s="829">
        <v>3104.2446900000014</v>
      </c>
      <c r="J55" s="827">
        <v>1583.1687899999997</v>
      </c>
      <c r="K55" s="828">
        <v>1521.0759</v>
      </c>
      <c r="L55" s="827">
        <v>3147.0046799999932</v>
      </c>
      <c r="M55" s="827">
        <v>1608.2793699999977</v>
      </c>
      <c r="N55" s="830">
        <v>1538.7253099999996</v>
      </c>
    </row>
    <row r="56" spans="1:14">
      <c r="A56" s="1136" t="s">
        <v>451</v>
      </c>
      <c r="B56" s="832"/>
      <c r="C56" s="833">
        <v>118.87642000000005</v>
      </c>
      <c r="D56" s="833">
        <v>63.098589999999987</v>
      </c>
      <c r="E56" s="833">
        <v>55.777829999999987</v>
      </c>
      <c r="F56" s="833">
        <v>379.04310000000015</v>
      </c>
      <c r="G56" s="833">
        <v>184.35944999999992</v>
      </c>
      <c r="H56" s="834">
        <v>194.68365</v>
      </c>
      <c r="I56" s="835">
        <v>2929.0742900000032</v>
      </c>
      <c r="J56" s="833">
        <v>1498.4969399999995</v>
      </c>
      <c r="K56" s="834">
        <v>1430.5773499999996</v>
      </c>
      <c r="L56" s="833">
        <v>2962.6167999999993</v>
      </c>
      <c r="M56" s="833">
        <v>1519.6346799999983</v>
      </c>
      <c r="N56" s="836">
        <v>1442.982119999999</v>
      </c>
    </row>
    <row r="57" spans="1:14">
      <c r="A57" s="826" t="s">
        <v>452</v>
      </c>
      <c r="B57" s="820"/>
      <c r="C57" s="827">
        <v>128.56246999999999</v>
      </c>
      <c r="D57" s="827">
        <v>70.979159999999993</v>
      </c>
      <c r="E57" s="827">
        <v>57.583310000000012</v>
      </c>
      <c r="F57" s="827">
        <v>389.85004000000015</v>
      </c>
      <c r="G57" s="827">
        <v>196.33710999999997</v>
      </c>
      <c r="H57" s="828">
        <v>193.51293000000001</v>
      </c>
      <c r="I57" s="829">
        <v>2968.0617800000018</v>
      </c>
      <c r="J57" s="827">
        <v>1532.5922799999996</v>
      </c>
      <c r="K57" s="828">
        <v>1435.4695000000002</v>
      </c>
      <c r="L57" s="827">
        <v>3005.3267100000007</v>
      </c>
      <c r="M57" s="827">
        <v>1554.8844599999968</v>
      </c>
      <c r="N57" s="830">
        <v>1450.4422499999976</v>
      </c>
    </row>
    <row r="58" spans="1:14">
      <c r="A58" s="1136" t="s">
        <v>453</v>
      </c>
      <c r="B58" s="832"/>
      <c r="C58" s="833">
        <v>180.14673000000002</v>
      </c>
      <c r="D58" s="833">
        <v>91.639269999999996</v>
      </c>
      <c r="E58" s="833">
        <v>88.507460000000037</v>
      </c>
      <c r="F58" s="833">
        <v>501.48445999999967</v>
      </c>
      <c r="G58" s="833">
        <v>254.77984999999995</v>
      </c>
      <c r="H58" s="834">
        <v>246.70461000000014</v>
      </c>
      <c r="I58" s="835">
        <v>3236.54808</v>
      </c>
      <c r="J58" s="833">
        <v>1676.7255599999996</v>
      </c>
      <c r="K58" s="834">
        <v>1559.8225200000002</v>
      </c>
      <c r="L58" s="833">
        <v>3301.6317599999957</v>
      </c>
      <c r="M58" s="833">
        <v>1714.3597800000025</v>
      </c>
      <c r="N58" s="836">
        <v>1587.2719800000023</v>
      </c>
    </row>
    <row r="59" spans="1:14" ht="15.65" customHeight="1">
      <c r="A59" s="826" t="s">
        <v>468</v>
      </c>
      <c r="B59" s="820"/>
      <c r="C59" s="827">
        <v>155.24995000000001</v>
      </c>
      <c r="D59" s="827">
        <v>76.958420000000004</v>
      </c>
      <c r="E59" s="827">
        <v>78.291529999999995</v>
      </c>
      <c r="F59" s="827">
        <v>428.58862999999997</v>
      </c>
      <c r="G59" s="827">
        <v>214.35046</v>
      </c>
      <c r="H59" s="828">
        <v>214.23816999999997</v>
      </c>
      <c r="I59" s="829">
        <v>3070.0023900000001</v>
      </c>
      <c r="J59" s="827">
        <v>1580.0915500000001</v>
      </c>
      <c r="K59" s="828">
        <v>1489.91084</v>
      </c>
      <c r="L59" s="827">
        <v>3119.17794</v>
      </c>
      <c r="M59" s="827">
        <v>1605.3797</v>
      </c>
      <c r="N59" s="830">
        <v>1513.7982400000001</v>
      </c>
    </row>
    <row r="60" spans="1:14">
      <c r="A60" s="1136" t="s">
        <v>469</v>
      </c>
      <c r="B60" s="832"/>
      <c r="C60" s="833">
        <v>155.43502000000001</v>
      </c>
      <c r="D60" s="833">
        <v>67.250990000000002</v>
      </c>
      <c r="E60" s="833">
        <v>88.184030000000007</v>
      </c>
      <c r="F60" s="833">
        <v>445.6087</v>
      </c>
      <c r="G60" s="833">
        <v>206.84423999999999</v>
      </c>
      <c r="H60" s="834">
        <v>238.76446000000001</v>
      </c>
      <c r="I60" s="835">
        <v>3090.48938</v>
      </c>
      <c r="J60" s="833">
        <v>1565.38544</v>
      </c>
      <c r="K60" s="834">
        <v>1525.10394</v>
      </c>
      <c r="L60" s="833">
        <v>3135.4380199999996</v>
      </c>
      <c r="M60" s="833">
        <v>1591.00263</v>
      </c>
      <c r="N60" s="836">
        <v>1544.4353899999999</v>
      </c>
    </row>
    <row r="61" spans="1:14">
      <c r="A61" s="826" t="s">
        <v>470</v>
      </c>
      <c r="B61" s="820"/>
      <c r="C61" s="827">
        <v>169.31580000000002</v>
      </c>
      <c r="D61" s="827">
        <v>81.364040000000017</v>
      </c>
      <c r="E61" s="827">
        <v>87.951760000000007</v>
      </c>
      <c r="F61" s="827">
        <v>462.29798999999997</v>
      </c>
      <c r="G61" s="827">
        <v>219.39592000000005</v>
      </c>
      <c r="H61" s="828">
        <v>242.90206999999998</v>
      </c>
      <c r="I61" s="829">
        <v>3097.3282100000001</v>
      </c>
      <c r="J61" s="827">
        <v>1574.3357299999998</v>
      </c>
      <c r="K61" s="828">
        <v>1522.9924799999999</v>
      </c>
      <c r="L61" s="827">
        <v>3139.8146700000002</v>
      </c>
      <c r="M61" s="827">
        <v>1595.7182299999999</v>
      </c>
      <c r="N61" s="830">
        <v>1544.0964399999998</v>
      </c>
    </row>
    <row r="62" spans="1:14">
      <c r="A62" s="1136" t="s">
        <v>471</v>
      </c>
      <c r="B62" s="832"/>
      <c r="C62" s="833">
        <v>170.60930000000002</v>
      </c>
      <c r="D62" s="833">
        <v>90.864690000000024</v>
      </c>
      <c r="E62" s="833">
        <v>79.744609999999994</v>
      </c>
      <c r="F62" s="833">
        <v>463.32497000000001</v>
      </c>
      <c r="G62" s="833">
        <v>237.93213</v>
      </c>
      <c r="H62" s="834">
        <v>225.39284000000001</v>
      </c>
      <c r="I62" s="835">
        <v>3131.4548599999998</v>
      </c>
      <c r="J62" s="833">
        <v>1615.4888600000002</v>
      </c>
      <c r="K62" s="834">
        <v>1515.9659999999999</v>
      </c>
      <c r="L62" s="833">
        <v>3191.4675500000003</v>
      </c>
      <c r="M62" s="833">
        <v>1647.00965</v>
      </c>
      <c r="N62" s="836">
        <v>1544.4579000000001</v>
      </c>
    </row>
    <row r="63" spans="1:14" ht="15.65" customHeight="1">
      <c r="A63" s="826" t="s">
        <v>472</v>
      </c>
      <c r="B63" s="820"/>
      <c r="C63" s="827">
        <v>176.62359000000001</v>
      </c>
      <c r="D63" s="827">
        <v>89.07141</v>
      </c>
      <c r="E63" s="827">
        <v>87.552180000000021</v>
      </c>
      <c r="F63" s="827">
        <v>481.90357</v>
      </c>
      <c r="G63" s="827">
        <v>241.31614000000002</v>
      </c>
      <c r="H63" s="828">
        <v>240.58742999999998</v>
      </c>
      <c r="I63" s="829">
        <v>3125.0182700000005</v>
      </c>
      <c r="J63" s="827">
        <v>1617.8245700000002</v>
      </c>
      <c r="K63" s="828">
        <v>1507.1937</v>
      </c>
      <c r="L63" s="827">
        <v>3186.0727000000002</v>
      </c>
      <c r="M63" s="827">
        <v>1652.6334100000001</v>
      </c>
      <c r="N63" s="830">
        <v>1533.4392900000003</v>
      </c>
    </row>
    <row r="64" spans="1:14">
      <c r="A64" s="1136" t="s">
        <v>473</v>
      </c>
      <c r="B64" s="832"/>
      <c r="C64" s="833">
        <v>186.21807999999999</v>
      </c>
      <c r="D64" s="833">
        <v>94.709140000000005</v>
      </c>
      <c r="E64" s="833">
        <v>91.508939999999996</v>
      </c>
      <c r="F64" s="833">
        <v>500.28616</v>
      </c>
      <c r="G64" s="833">
        <v>252.25758999999999</v>
      </c>
      <c r="H64" s="834">
        <v>248.02857000000003</v>
      </c>
      <c r="I64" s="835">
        <v>3175.1072199999999</v>
      </c>
      <c r="J64" s="833">
        <v>1646.17545</v>
      </c>
      <c r="K64" s="834">
        <v>1528.9317700000001</v>
      </c>
      <c r="L64" s="833">
        <v>3236.9179400000003</v>
      </c>
      <c r="M64" s="833">
        <v>1682.1190200000001</v>
      </c>
      <c r="N64" s="836">
        <v>1554.7989200000002</v>
      </c>
    </row>
    <row r="65" spans="1:14">
      <c r="A65" s="826" t="s">
        <v>474</v>
      </c>
      <c r="B65" s="820"/>
      <c r="C65" s="827">
        <v>172.87808000000001</v>
      </c>
      <c r="D65" s="827">
        <v>87.415200000000013</v>
      </c>
      <c r="E65" s="827">
        <v>85.462879999999998</v>
      </c>
      <c r="F65" s="827">
        <v>482.69439</v>
      </c>
      <c r="G65" s="827">
        <v>251.45292000000001</v>
      </c>
      <c r="H65" s="828">
        <v>231.24146999999999</v>
      </c>
      <c r="I65" s="829">
        <v>3155.4203299999999</v>
      </c>
      <c r="J65" s="827">
        <v>1646.1093500000002</v>
      </c>
      <c r="K65" s="828">
        <v>1509.3109800000002</v>
      </c>
      <c r="L65" s="827">
        <v>3215.9214400000001</v>
      </c>
      <c r="M65" s="827">
        <v>1680.3117099999999</v>
      </c>
      <c r="N65" s="830">
        <v>1535.6097300000001</v>
      </c>
    </row>
    <row r="66" spans="1:14">
      <c r="A66" s="1136" t="s">
        <v>475</v>
      </c>
      <c r="B66" s="832"/>
      <c r="C66" s="833">
        <v>171.25185000000002</v>
      </c>
      <c r="D66" s="833">
        <v>87.81040999999999</v>
      </c>
      <c r="E66" s="833">
        <v>83.44144</v>
      </c>
      <c r="F66" s="833">
        <v>477.02382999999998</v>
      </c>
      <c r="G66" s="833">
        <v>245.00091000000003</v>
      </c>
      <c r="H66" s="834">
        <v>232.02292</v>
      </c>
      <c r="I66" s="835">
        <v>3179.1715999999997</v>
      </c>
      <c r="J66" s="833">
        <v>1643.91704</v>
      </c>
      <c r="K66" s="834">
        <v>1535.2545599999999</v>
      </c>
      <c r="L66" s="833">
        <v>3235.1052499999996</v>
      </c>
      <c r="M66" s="833">
        <v>1675.1374599999999</v>
      </c>
      <c r="N66" s="836">
        <v>1559.9677900000002</v>
      </c>
    </row>
    <row r="67" spans="1:14" ht="15.65" customHeight="1">
      <c r="A67" s="826" t="s">
        <v>480</v>
      </c>
      <c r="B67" s="820"/>
      <c r="C67" s="827">
        <v>182.58331000000004</v>
      </c>
      <c r="D67" s="827">
        <v>89.072319999999991</v>
      </c>
      <c r="E67" s="827">
        <v>93.510989999999993</v>
      </c>
      <c r="F67" s="827">
        <v>484.67977999999994</v>
      </c>
      <c r="G67" s="827">
        <v>240.6277</v>
      </c>
      <c r="H67" s="828">
        <v>244.05208000000002</v>
      </c>
      <c r="I67" s="829">
        <v>3207.0086699999997</v>
      </c>
      <c r="J67" s="827">
        <v>1627.9048600000001</v>
      </c>
      <c r="K67" s="828">
        <v>1579.1038099999998</v>
      </c>
      <c r="L67" s="827">
        <v>3269.7367899999999</v>
      </c>
      <c r="M67" s="827">
        <v>1662.94426</v>
      </c>
      <c r="N67" s="830">
        <v>1606.7925300000002</v>
      </c>
    </row>
    <row r="68" spans="1:14">
      <c r="A68" s="1136" t="s">
        <v>481</v>
      </c>
      <c r="B68" s="832"/>
      <c r="C68" s="833">
        <v>175.76846</v>
      </c>
      <c r="D68" s="833">
        <v>89.260349999999988</v>
      </c>
      <c r="E68" s="833">
        <v>86.508109999999974</v>
      </c>
      <c r="F68" s="833">
        <v>502.66942</v>
      </c>
      <c r="G68" s="833">
        <v>254.49385999999998</v>
      </c>
      <c r="H68" s="834">
        <v>248.17555999999996</v>
      </c>
      <c r="I68" s="835">
        <v>3294.8609399999996</v>
      </c>
      <c r="J68" s="833">
        <v>1700.4417000000001</v>
      </c>
      <c r="K68" s="834">
        <v>1594.4192399999999</v>
      </c>
      <c r="L68" s="833">
        <v>3361.35752</v>
      </c>
      <c r="M68" s="833">
        <v>1737.3502100000001</v>
      </c>
      <c r="N68" s="836">
        <v>1624.00731</v>
      </c>
    </row>
    <row r="69" spans="1:14">
      <c r="A69" s="826" t="s">
        <v>482</v>
      </c>
      <c r="B69" s="820"/>
      <c r="C69" s="827">
        <v>175.73472999999998</v>
      </c>
      <c r="D69" s="827">
        <v>98.487679999999997</v>
      </c>
      <c r="E69" s="827">
        <v>77.247050000000002</v>
      </c>
      <c r="F69" s="827">
        <v>486.42461000000003</v>
      </c>
      <c r="G69" s="827">
        <v>260.92413999999997</v>
      </c>
      <c r="H69" s="828">
        <v>225.50047000000001</v>
      </c>
      <c r="I69" s="829">
        <v>3255.8690700000002</v>
      </c>
      <c r="J69" s="827">
        <v>1695.83943</v>
      </c>
      <c r="K69" s="828">
        <v>1560.02964</v>
      </c>
      <c r="L69" s="827">
        <v>3320.26037</v>
      </c>
      <c r="M69" s="827">
        <v>1730.17597</v>
      </c>
      <c r="N69" s="830">
        <v>1590.0844000000002</v>
      </c>
    </row>
    <row r="70" spans="1:14">
      <c r="A70" s="1136" t="s">
        <v>483</v>
      </c>
      <c r="B70" s="832"/>
      <c r="C70" s="833">
        <v>178.87854000000002</v>
      </c>
      <c r="D70" s="833">
        <v>94.071240000000003</v>
      </c>
      <c r="E70" s="833">
        <v>84.807300000000012</v>
      </c>
      <c r="F70" s="833">
        <v>501.57480000000004</v>
      </c>
      <c r="G70" s="833">
        <v>263.65681999999998</v>
      </c>
      <c r="H70" s="834">
        <v>237.91798</v>
      </c>
      <c r="I70" s="835">
        <v>3308.5570200000002</v>
      </c>
      <c r="J70" s="833">
        <v>1690.3988100000001</v>
      </c>
      <c r="K70" s="834">
        <v>1618.1582100000001</v>
      </c>
      <c r="L70" s="833">
        <v>3361.5427799999998</v>
      </c>
      <c r="M70" s="833">
        <v>1718.36797</v>
      </c>
      <c r="N70" s="836">
        <v>1643.17481</v>
      </c>
    </row>
    <row r="71" spans="1:14" ht="15.65" customHeight="1">
      <c r="A71" s="826" t="s">
        <v>486</v>
      </c>
      <c r="B71" s="820"/>
      <c r="C71" s="827">
        <v>211.59687</v>
      </c>
      <c r="D71" s="827">
        <v>110.37884</v>
      </c>
      <c r="E71" s="827">
        <v>101.21803</v>
      </c>
      <c r="F71" s="827">
        <v>538.45559000000003</v>
      </c>
      <c r="G71" s="827">
        <v>274.97390999999999</v>
      </c>
      <c r="H71" s="828">
        <v>263.48167999999998</v>
      </c>
      <c r="I71" s="829">
        <v>3355.0157600000002</v>
      </c>
      <c r="J71" s="827">
        <v>1697.4809</v>
      </c>
      <c r="K71" s="828">
        <v>1657.53486</v>
      </c>
      <c r="L71" s="827">
        <v>3406.2183</v>
      </c>
      <c r="M71" s="827">
        <v>1730.00667</v>
      </c>
      <c r="N71" s="830">
        <v>1676.21163</v>
      </c>
    </row>
    <row r="72" spans="1:14">
      <c r="A72" s="1136" t="s">
        <v>487</v>
      </c>
      <c r="B72" s="832"/>
      <c r="C72" s="833">
        <v>202.61741000000001</v>
      </c>
      <c r="D72" s="833">
        <v>108.39561</v>
      </c>
      <c r="E72" s="833">
        <v>94.221799999999973</v>
      </c>
      <c r="F72" s="833">
        <v>535.83438000000001</v>
      </c>
      <c r="G72" s="833">
        <v>280.47480999999999</v>
      </c>
      <c r="H72" s="834">
        <v>255.35956999999999</v>
      </c>
      <c r="I72" s="835">
        <v>3384.9108200000001</v>
      </c>
      <c r="J72" s="833">
        <v>1734.06807</v>
      </c>
      <c r="K72" s="834">
        <v>1650.84275</v>
      </c>
      <c r="L72" s="833">
        <v>3431.76397</v>
      </c>
      <c r="M72" s="833">
        <v>1759.4676399999998</v>
      </c>
      <c r="N72" s="836">
        <v>1672.2963300000001</v>
      </c>
    </row>
    <row r="73" spans="1:14">
      <c r="A73" s="826" t="s">
        <v>488</v>
      </c>
      <c r="B73" s="820"/>
      <c r="C73" s="827">
        <v>201.43477000000001</v>
      </c>
      <c r="D73" s="827">
        <v>103.301</v>
      </c>
      <c r="E73" s="827">
        <v>98.133770000000013</v>
      </c>
      <c r="F73" s="827">
        <v>524.72753999999998</v>
      </c>
      <c r="G73" s="827">
        <v>269.38315999999998</v>
      </c>
      <c r="H73" s="828">
        <v>255.34438</v>
      </c>
      <c r="I73" s="829">
        <v>3362.4014799999995</v>
      </c>
      <c r="J73" s="827">
        <v>1724.7025699999999</v>
      </c>
      <c r="K73" s="828">
        <v>1637.6989100000001</v>
      </c>
      <c r="L73" s="827">
        <v>3419.1291499999998</v>
      </c>
      <c r="M73" s="827">
        <v>1753.1416199999999</v>
      </c>
      <c r="N73" s="830">
        <v>1665.9875300000001</v>
      </c>
    </row>
    <row r="74" spans="1:14">
      <c r="A74" s="1136" t="s">
        <v>489</v>
      </c>
      <c r="B74" s="832"/>
      <c r="C74" s="833">
        <v>223.87275</v>
      </c>
      <c r="D74" s="833">
        <v>114.06370999999999</v>
      </c>
      <c r="E74" s="833">
        <v>109.80904</v>
      </c>
      <c r="F74" s="833">
        <v>553.13231999999994</v>
      </c>
      <c r="G74" s="833">
        <v>279.60435999999999</v>
      </c>
      <c r="H74" s="834">
        <v>273.52796000000001</v>
      </c>
      <c r="I74" s="835">
        <v>3450.04826</v>
      </c>
      <c r="J74" s="833">
        <v>1751.1239700000001</v>
      </c>
      <c r="K74" s="834">
        <v>1698.9242899999999</v>
      </c>
      <c r="L74" s="833">
        <v>3501.0662199999997</v>
      </c>
      <c r="M74" s="833">
        <v>1781.9040399999999</v>
      </c>
      <c r="N74" s="836">
        <v>1719.1621799999998</v>
      </c>
    </row>
    <row r="75" spans="1:14" ht="15.65" customHeight="1">
      <c r="A75" s="826" t="s">
        <v>520</v>
      </c>
      <c r="B75" s="820"/>
      <c r="C75" s="827">
        <v>223.18736999999999</v>
      </c>
      <c r="D75" s="827">
        <v>111.55601000000001</v>
      </c>
      <c r="E75" s="827">
        <v>111.63136000000002</v>
      </c>
      <c r="F75" s="827">
        <v>557.00682999999992</v>
      </c>
      <c r="G75" s="827">
        <v>271.02918</v>
      </c>
      <c r="H75" s="828">
        <v>285.97764999999998</v>
      </c>
      <c r="I75" s="829">
        <v>3459.4908599999999</v>
      </c>
      <c r="J75" s="827">
        <v>1736.4575</v>
      </c>
      <c r="K75" s="828">
        <v>1723.0333599999999</v>
      </c>
      <c r="L75" s="827">
        <v>3515.8654700000002</v>
      </c>
      <c r="M75" s="827">
        <v>1768.8580499999998</v>
      </c>
      <c r="N75" s="830">
        <v>1747.0074199999999</v>
      </c>
    </row>
    <row r="76" spans="1:14">
      <c r="A76" s="1136" t="s">
        <v>521</v>
      </c>
      <c r="B76" s="832"/>
      <c r="C76" s="833">
        <v>234.97971000000001</v>
      </c>
      <c r="D76" s="833">
        <v>127.87358</v>
      </c>
      <c r="E76" s="833">
        <v>107.10612999999998</v>
      </c>
      <c r="F76" s="833">
        <v>580.77477999999996</v>
      </c>
      <c r="G76" s="833">
        <v>294.00613999999996</v>
      </c>
      <c r="H76" s="834">
        <v>286.76864</v>
      </c>
      <c r="I76" s="835">
        <v>3519.0571499999996</v>
      </c>
      <c r="J76" s="833">
        <v>1789.81457</v>
      </c>
      <c r="K76" s="834">
        <v>1729.2425800000001</v>
      </c>
      <c r="L76" s="833">
        <v>3581.29207</v>
      </c>
      <c r="M76" s="833">
        <v>1819.6989100000001</v>
      </c>
      <c r="N76" s="836">
        <v>1761.5931600000001</v>
      </c>
    </row>
    <row r="77" spans="1:14">
      <c r="A77" s="826" t="s">
        <v>522</v>
      </c>
      <c r="B77" s="820"/>
      <c r="C77" s="827">
        <v>204.41836000000001</v>
      </c>
      <c r="D77" s="827">
        <v>103.04339000000002</v>
      </c>
      <c r="E77" s="827">
        <v>101.37496999999999</v>
      </c>
      <c r="F77" s="827">
        <v>546.44760999999994</v>
      </c>
      <c r="G77" s="827">
        <v>273.73474000000004</v>
      </c>
      <c r="H77" s="828">
        <v>272.71286999999995</v>
      </c>
      <c r="I77" s="829">
        <v>3464.70381</v>
      </c>
      <c r="J77" s="827">
        <v>1757.5307700000001</v>
      </c>
      <c r="K77" s="828">
        <v>1707.1730399999999</v>
      </c>
      <c r="L77" s="827">
        <v>3520.5685000000003</v>
      </c>
      <c r="M77" s="827">
        <v>1787.2215300000003</v>
      </c>
      <c r="N77" s="830">
        <v>1733.3469700000001</v>
      </c>
    </row>
    <row r="78" spans="1:14" ht="13" thickBot="1">
      <c r="A78" s="1136" t="s">
        <v>523</v>
      </c>
      <c r="B78" s="832"/>
      <c r="C78" s="833">
        <v>218.97818999999998</v>
      </c>
      <c r="D78" s="833">
        <v>107.83562999999999</v>
      </c>
      <c r="E78" s="833">
        <v>111.14256</v>
      </c>
      <c r="F78" s="833">
        <v>559.76725999999996</v>
      </c>
      <c r="G78" s="833">
        <v>283.23786000000001</v>
      </c>
      <c r="H78" s="834">
        <v>276.52940000000001</v>
      </c>
      <c r="I78" s="835">
        <v>3511.1161299999999</v>
      </c>
      <c r="J78" s="833">
        <v>1792.473</v>
      </c>
      <c r="K78" s="834">
        <v>1718.6431299999999</v>
      </c>
      <c r="L78" s="833">
        <v>3579.8743199999999</v>
      </c>
      <c r="M78" s="833">
        <v>1823.5818300000001</v>
      </c>
      <c r="N78" s="836">
        <v>1756.2924899999998</v>
      </c>
    </row>
    <row r="79" spans="1:14" ht="13" thickTop="1">
      <c r="A79" s="1308" t="s">
        <v>103</v>
      </c>
      <c r="B79" s="1308"/>
      <c r="C79" s="1308"/>
      <c r="D79" s="1308"/>
      <c r="E79" s="1308"/>
      <c r="F79" s="1308"/>
      <c r="G79" s="1308"/>
      <c r="H79" s="1308"/>
      <c r="I79" s="1308"/>
      <c r="J79" s="1308"/>
      <c r="K79" s="1308"/>
      <c r="L79" s="1308"/>
      <c r="M79" s="1308"/>
      <c r="N79" s="1308"/>
    </row>
    <row r="80" spans="1:14">
      <c r="A80" s="771" t="s">
        <v>344</v>
      </c>
      <c r="I80" s="841"/>
      <c r="J80" s="841"/>
      <c r="K80" s="841"/>
      <c r="L80" s="841"/>
      <c r="M80" s="1294" t="s">
        <v>528</v>
      </c>
      <c r="N80" s="1294"/>
    </row>
    <row r="81" spans="9:14">
      <c r="I81" s="841"/>
      <c r="J81" s="841"/>
      <c r="K81" s="841"/>
      <c r="L81" s="841"/>
      <c r="M81" s="841"/>
      <c r="N81" s="841"/>
    </row>
  </sheetData>
  <mergeCells count="8">
    <mergeCell ref="A79:N79"/>
    <mergeCell ref="M80:N80"/>
    <mergeCell ref="A2:N2"/>
    <mergeCell ref="A5:A6"/>
    <mergeCell ref="C5:E5"/>
    <mergeCell ref="F5:H5"/>
    <mergeCell ref="I5:K5"/>
    <mergeCell ref="L5:N5"/>
  </mergeCells>
  <hyperlinks>
    <hyperlink ref="N4" location="'Indice tablas Mujeres'!A1" display="Indice" xr:uid="{00000000-0004-0000-0F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9" orientation="portrait" r:id="rId1"/>
  <headerFooter differentFirst="1">
    <oddFooter>&amp;C&amp;P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CD9BCD"/>
    <pageSetUpPr fitToPage="1"/>
  </sheetPr>
  <dimension ref="A1:P82"/>
  <sheetViews>
    <sheetView showGridLines="0" view="pageBreakPreview" zoomScaleNormal="100" zoomScaleSheetLayoutView="100" workbookViewId="0">
      <selection activeCell="A2" sqref="A2:N2"/>
    </sheetView>
  </sheetViews>
  <sheetFormatPr baseColWidth="10" defaultColWidth="11.453125" defaultRowHeight="10.5"/>
  <cols>
    <col min="1" max="1" width="16.453125" style="1006" customWidth="1"/>
    <col min="2" max="2" width="1" style="1006" customWidth="1"/>
    <col min="3" max="3" width="10.08984375" style="1006" customWidth="1"/>
    <col min="4" max="4" width="6.90625" style="1006" customWidth="1"/>
    <col min="5" max="5" width="10.08984375" style="1006" customWidth="1"/>
    <col min="6" max="6" width="6.90625" style="1006" customWidth="1"/>
    <col min="7" max="7" width="10.08984375" style="1006" customWidth="1"/>
    <col min="8" max="8" width="6.90625" style="1006" customWidth="1"/>
    <col min="9" max="9" width="10.08984375" style="1006" customWidth="1"/>
    <col min="10" max="10" width="6.90625" style="1006" customWidth="1"/>
    <col min="11" max="11" width="10.08984375" style="1006" customWidth="1"/>
    <col min="12" max="12" width="6.90625" style="1006" customWidth="1"/>
    <col min="13" max="13" width="10.08984375" style="1006" customWidth="1"/>
    <col min="14" max="14" width="6.90625" style="1006" customWidth="1"/>
    <col min="15" max="16384" width="11.453125" style="1006"/>
  </cols>
  <sheetData>
    <row r="1" spans="1:16" customFormat="1" ht="59.25" customHeight="1">
      <c r="A1" s="767" t="s">
        <v>548</v>
      </c>
      <c r="E1" s="270"/>
      <c r="F1" s="270"/>
      <c r="G1" s="270"/>
      <c r="H1" s="270"/>
      <c r="I1" s="270"/>
      <c r="P1" s="1198"/>
    </row>
    <row r="2" spans="1:16" ht="17.149999999999999" customHeight="1">
      <c r="A2" s="1312" t="s">
        <v>425</v>
      </c>
      <c r="B2" s="1313"/>
      <c r="C2" s="1313"/>
      <c r="D2" s="1313"/>
      <c r="E2" s="1313"/>
      <c r="F2" s="1313"/>
      <c r="G2" s="1313"/>
      <c r="H2" s="1313"/>
      <c r="I2" s="1313"/>
      <c r="J2" s="1313"/>
      <c r="K2" s="1313"/>
      <c r="L2" s="1313"/>
      <c r="M2" s="1313"/>
      <c r="N2" s="1313"/>
    </row>
    <row r="3" spans="1:16" ht="7.5" customHeight="1">
      <c r="A3" s="1190"/>
      <c r="B3" s="1191"/>
      <c r="C3" s="1191"/>
      <c r="D3" s="1191"/>
      <c r="E3" s="1191"/>
      <c r="F3" s="1191"/>
      <c r="G3" s="1191"/>
      <c r="H3" s="1191"/>
      <c r="I3" s="1191"/>
      <c r="J3" s="1191"/>
      <c r="K3" s="1191"/>
      <c r="L3" s="1191"/>
      <c r="M3" s="1191"/>
      <c r="N3" s="1191"/>
    </row>
    <row r="4" spans="1:16" ht="20.25" customHeight="1" thickBot="1">
      <c r="M4" s="1045"/>
      <c r="N4" s="926" t="s">
        <v>212</v>
      </c>
    </row>
    <row r="5" spans="1:16" ht="12.15" customHeight="1" thickTop="1">
      <c r="A5" s="1314" t="s">
        <v>181</v>
      </c>
      <c r="B5" s="1044"/>
      <c r="C5" s="1309" t="s">
        <v>104</v>
      </c>
      <c r="D5" s="1309"/>
      <c r="E5" s="1309" t="s">
        <v>105</v>
      </c>
      <c r="F5" s="1309"/>
      <c r="G5" s="1309" t="s">
        <v>115</v>
      </c>
      <c r="H5" s="1309"/>
      <c r="I5" s="1310" t="s">
        <v>152</v>
      </c>
      <c r="J5" s="1311"/>
      <c r="K5" s="1309" t="s">
        <v>106</v>
      </c>
      <c r="L5" s="1309"/>
      <c r="M5" s="1309" t="s">
        <v>117</v>
      </c>
      <c r="N5" s="1315"/>
    </row>
    <row r="6" spans="1:16" ht="39.15" customHeight="1">
      <c r="A6" s="1263"/>
      <c r="B6" s="481"/>
      <c r="C6" s="1043" t="s">
        <v>119</v>
      </c>
      <c r="D6" s="1043" t="s">
        <v>122</v>
      </c>
      <c r="E6" s="1043" t="s">
        <v>119</v>
      </c>
      <c r="F6" s="1043" t="s">
        <v>122</v>
      </c>
      <c r="G6" s="1043" t="s">
        <v>119</v>
      </c>
      <c r="H6" s="1043" t="s">
        <v>122</v>
      </c>
      <c r="I6" s="1043" t="s">
        <v>119</v>
      </c>
      <c r="J6" s="1043" t="s">
        <v>122</v>
      </c>
      <c r="K6" s="1043" t="s">
        <v>119</v>
      </c>
      <c r="L6" s="1043" t="s">
        <v>122</v>
      </c>
      <c r="M6" s="1043" t="s">
        <v>119</v>
      </c>
      <c r="N6" s="1042" t="s">
        <v>122</v>
      </c>
    </row>
    <row r="7" spans="1:16">
      <c r="A7" s="483"/>
      <c r="B7" s="484"/>
      <c r="C7" s="1039"/>
      <c r="D7" s="1039"/>
      <c r="E7" s="1039"/>
      <c r="F7" s="1039"/>
      <c r="G7" s="1041"/>
      <c r="H7" s="1041"/>
      <c r="I7" s="1039"/>
      <c r="J7" s="1039"/>
      <c r="K7" s="1039"/>
      <c r="L7" s="1040"/>
      <c r="M7" s="1039"/>
      <c r="N7" s="1038"/>
    </row>
    <row r="8" spans="1:16" ht="11.15" customHeight="1">
      <c r="A8" s="1034" t="s">
        <v>26</v>
      </c>
      <c r="B8" s="1033"/>
      <c r="C8" s="1199"/>
      <c r="D8" s="1200"/>
      <c r="E8" s="1199"/>
      <c r="F8" s="1200"/>
      <c r="G8" s="1199"/>
      <c r="H8" s="1200"/>
      <c r="I8" s="1199"/>
      <c r="J8" s="1200"/>
      <c r="K8" s="1201"/>
      <c r="L8" s="1202"/>
      <c r="M8" s="1201"/>
      <c r="N8" s="1203"/>
    </row>
    <row r="9" spans="1:16">
      <c r="A9" s="488" t="s">
        <v>27</v>
      </c>
      <c r="B9" s="489"/>
      <c r="C9" s="1030">
        <v>1364.6242400000001</v>
      </c>
      <c r="D9" s="1032">
        <v>28.040708541638047</v>
      </c>
      <c r="E9" s="1030">
        <v>3391.8720400000002</v>
      </c>
      <c r="F9" s="1032">
        <v>44.525348222296351</v>
      </c>
      <c r="G9" s="859">
        <v>14145.06583</v>
      </c>
      <c r="H9" s="976">
        <v>81.284830319453434</v>
      </c>
      <c r="I9" s="1030">
        <v>4466.5744500000001</v>
      </c>
      <c r="J9" s="1032">
        <v>63.176869859763642</v>
      </c>
      <c r="K9" s="1030">
        <v>22003.512319999998</v>
      </c>
      <c r="L9" s="1031">
        <v>68.568877867316218</v>
      </c>
      <c r="M9" s="1030">
        <v>22463.271560000001</v>
      </c>
      <c r="N9" s="1029">
        <v>53.085478103164455</v>
      </c>
    </row>
    <row r="10" spans="1:16">
      <c r="A10" s="454" t="s">
        <v>170</v>
      </c>
      <c r="B10" s="490"/>
      <c r="C10" s="878">
        <v>200.49227999999999</v>
      </c>
      <c r="D10" s="936">
        <v>22.354655084049043</v>
      </c>
      <c r="E10" s="876">
        <v>508.39296000000002</v>
      </c>
      <c r="F10" s="936">
        <v>37.170501043870189</v>
      </c>
      <c r="G10" s="862">
        <v>2357.4719600000003</v>
      </c>
      <c r="H10" s="868">
        <v>76.642626918253683</v>
      </c>
      <c r="I10" s="876">
        <v>697.17915999999991</v>
      </c>
      <c r="J10" s="936">
        <v>54.915358622149782</v>
      </c>
      <c r="K10" s="878">
        <v>3563.0440799999997</v>
      </c>
      <c r="L10" s="936">
        <v>62.364984541936721</v>
      </c>
      <c r="M10" s="876">
        <v>3626.8322500000004</v>
      </c>
      <c r="N10" s="937">
        <v>49.047257913742833</v>
      </c>
    </row>
    <row r="11" spans="1:16">
      <c r="A11" s="451" t="s">
        <v>161</v>
      </c>
      <c r="B11" s="491"/>
      <c r="C11" s="941">
        <v>40.711170000000003</v>
      </c>
      <c r="D11" s="942">
        <v>31.252363915066329</v>
      </c>
      <c r="E11" s="874">
        <v>97.403880000000001</v>
      </c>
      <c r="F11" s="942">
        <v>47.864352129220343</v>
      </c>
      <c r="G11" s="865">
        <v>391.23526000000004</v>
      </c>
      <c r="H11" s="939">
        <v>83.663590111358786</v>
      </c>
      <c r="I11" s="874">
        <v>129.11345</v>
      </c>
      <c r="J11" s="942">
        <v>65.152298448189498</v>
      </c>
      <c r="K11" s="941">
        <v>617.75259000000005</v>
      </c>
      <c r="L11" s="942">
        <v>71.063168996825226</v>
      </c>
      <c r="M11" s="874">
        <v>629.33824000000004</v>
      </c>
      <c r="N11" s="943">
        <v>53.516783809684554</v>
      </c>
    </row>
    <row r="12" spans="1:16">
      <c r="A12" s="449" t="s">
        <v>168</v>
      </c>
      <c r="B12" s="491"/>
      <c r="C12" s="878">
        <v>19.922819999999998</v>
      </c>
      <c r="D12" s="936">
        <v>24.765482202204907</v>
      </c>
      <c r="E12" s="876">
        <v>51.986720000000005</v>
      </c>
      <c r="F12" s="936">
        <v>42.422575750577714</v>
      </c>
      <c r="G12" s="862">
        <v>270.89155</v>
      </c>
      <c r="H12" s="868">
        <v>80.902982501294815</v>
      </c>
      <c r="I12" s="876">
        <v>101.02442000000001</v>
      </c>
      <c r="J12" s="936">
        <v>62.57478589266038</v>
      </c>
      <c r="K12" s="878">
        <v>423.90269000000001</v>
      </c>
      <c r="L12" s="936">
        <v>68.501123959115546</v>
      </c>
      <c r="M12" s="876">
        <v>436.23280999999997</v>
      </c>
      <c r="N12" s="937">
        <v>48.056253667084505</v>
      </c>
    </row>
    <row r="13" spans="1:16">
      <c r="A13" s="452" t="s">
        <v>187</v>
      </c>
      <c r="B13" s="492"/>
      <c r="C13" s="938">
        <v>38.552520000000008</v>
      </c>
      <c r="D13" s="939">
        <v>30.855491210121293</v>
      </c>
      <c r="E13" s="865">
        <v>96.376900000000006</v>
      </c>
      <c r="F13" s="939">
        <v>47.00591055664875</v>
      </c>
      <c r="G13" s="865">
        <v>394.13988000000001</v>
      </c>
      <c r="H13" s="939">
        <v>81.240842006116381</v>
      </c>
      <c r="I13" s="865">
        <v>110.98482000000001</v>
      </c>
      <c r="J13" s="939">
        <v>66.385675289690496</v>
      </c>
      <c r="K13" s="938">
        <v>601.50160000000005</v>
      </c>
      <c r="L13" s="939">
        <v>70.157147510113134</v>
      </c>
      <c r="M13" s="865">
        <v>614.62063999999998</v>
      </c>
      <c r="N13" s="940">
        <v>57.465893790999054</v>
      </c>
    </row>
    <row r="14" spans="1:16">
      <c r="A14" s="454" t="s">
        <v>164</v>
      </c>
      <c r="B14" s="490"/>
      <c r="C14" s="873">
        <v>70.880700000000004</v>
      </c>
      <c r="D14" s="868">
        <v>32.400634274549965</v>
      </c>
      <c r="E14" s="862">
        <v>168.11524</v>
      </c>
      <c r="F14" s="868">
        <v>47.562299478788781</v>
      </c>
      <c r="G14" s="862">
        <v>645.00721999999996</v>
      </c>
      <c r="H14" s="868">
        <v>75.71928346646277</v>
      </c>
      <c r="I14" s="862">
        <v>209.65649999999999</v>
      </c>
      <c r="J14" s="868">
        <v>58.637969325895142</v>
      </c>
      <c r="K14" s="873">
        <v>1022.7789600000001</v>
      </c>
      <c r="L14" s="868">
        <v>65.443308900192847</v>
      </c>
      <c r="M14" s="862">
        <v>1043.6379999999999</v>
      </c>
      <c r="N14" s="869">
        <v>52.692735254663539</v>
      </c>
    </row>
    <row r="15" spans="1:16">
      <c r="A15" s="451" t="s">
        <v>162</v>
      </c>
      <c r="B15" s="491"/>
      <c r="C15" s="941">
        <v>13.760070000000001</v>
      </c>
      <c r="D15" s="942">
        <v>25.346206045923559</v>
      </c>
      <c r="E15" s="874">
        <v>34.030140000000003</v>
      </c>
      <c r="F15" s="942">
        <v>41.974953526159119</v>
      </c>
      <c r="G15" s="874">
        <v>168.53174000000001</v>
      </c>
      <c r="H15" s="942">
        <v>83.62370268118552</v>
      </c>
      <c r="I15" s="874">
        <v>55.814139999999995</v>
      </c>
      <c r="J15" s="942">
        <v>61.597464328321806</v>
      </c>
      <c r="K15" s="941">
        <v>258.37601999999998</v>
      </c>
      <c r="L15" s="942">
        <v>69.228982284524079</v>
      </c>
      <c r="M15" s="874">
        <v>266.02472</v>
      </c>
      <c r="N15" s="943">
        <v>51.263737983239153</v>
      </c>
    </row>
    <row r="16" spans="1:16">
      <c r="A16" s="449" t="s">
        <v>167</v>
      </c>
      <c r="B16" s="491"/>
      <c r="C16" s="878">
        <v>54.555170000000004</v>
      </c>
      <c r="D16" s="936">
        <v>26.419381765632462</v>
      </c>
      <c r="E16" s="876">
        <v>134.46908999999999</v>
      </c>
      <c r="F16" s="936">
        <v>42.34076057077759</v>
      </c>
      <c r="G16" s="876">
        <v>639.58310000000006</v>
      </c>
      <c r="H16" s="936">
        <v>83.847295043761093</v>
      </c>
      <c r="I16" s="876">
        <v>253.97030999999998</v>
      </c>
      <c r="J16" s="936">
        <v>66.97143197388462</v>
      </c>
      <c r="K16" s="878">
        <v>1028.0225</v>
      </c>
      <c r="L16" s="936">
        <v>70.431564280745278</v>
      </c>
      <c r="M16" s="876">
        <v>1052.6657300000002</v>
      </c>
      <c r="N16" s="937">
        <v>49.878267147664801</v>
      </c>
    </row>
    <row r="17" spans="1:14">
      <c r="A17" s="451" t="s">
        <v>169</v>
      </c>
      <c r="B17" s="491"/>
      <c r="C17" s="941">
        <v>60.668360000000007</v>
      </c>
      <c r="D17" s="942">
        <v>28.482983996937826</v>
      </c>
      <c r="E17" s="874">
        <v>149.59798000000001</v>
      </c>
      <c r="F17" s="942">
        <v>45.660555700128917</v>
      </c>
      <c r="G17" s="865">
        <v>591.99915999999996</v>
      </c>
      <c r="H17" s="939">
        <v>79.032877576870959</v>
      </c>
      <c r="I17" s="874">
        <v>189.43343999999999</v>
      </c>
      <c r="J17" s="942">
        <v>60.606296388105662</v>
      </c>
      <c r="K17" s="941">
        <v>931.0305800000001</v>
      </c>
      <c r="L17" s="942">
        <v>67.016829979013622</v>
      </c>
      <c r="M17" s="874">
        <v>950.12134999999989</v>
      </c>
      <c r="N17" s="943">
        <v>52.198608335392571</v>
      </c>
    </row>
    <row r="18" spans="1:14">
      <c r="A18" s="449" t="s">
        <v>157</v>
      </c>
      <c r="B18" s="491"/>
      <c r="C18" s="878">
        <v>301.71566999999999</v>
      </c>
      <c r="D18" s="936">
        <v>36.390278822019205</v>
      </c>
      <c r="E18" s="876">
        <v>689.82934</v>
      </c>
      <c r="F18" s="936">
        <v>52.200142817087979</v>
      </c>
      <c r="G18" s="862">
        <v>2398.2810100000002</v>
      </c>
      <c r="H18" s="868">
        <v>81.70299211549154</v>
      </c>
      <c r="I18" s="876">
        <v>745.22655000000009</v>
      </c>
      <c r="J18" s="936">
        <v>68.330172319676009</v>
      </c>
      <c r="K18" s="878">
        <v>3833.3368999999998</v>
      </c>
      <c r="L18" s="936">
        <v>71.684662688666521</v>
      </c>
      <c r="M18" s="876">
        <v>3913.2265600000001</v>
      </c>
      <c r="N18" s="937">
        <v>56.302418466257606</v>
      </c>
    </row>
    <row r="19" spans="1:14">
      <c r="A19" s="452" t="s">
        <v>163</v>
      </c>
      <c r="B19" s="492"/>
      <c r="C19" s="941">
        <v>139.00343000000001</v>
      </c>
      <c r="D19" s="942">
        <v>25.088180522439625</v>
      </c>
      <c r="E19" s="874">
        <v>363.33380999999997</v>
      </c>
      <c r="F19" s="942">
        <v>42.295163926469414</v>
      </c>
      <c r="G19" s="865">
        <v>1565.9747300000001</v>
      </c>
      <c r="H19" s="939">
        <v>80.426645794160137</v>
      </c>
      <c r="I19" s="874">
        <v>486.41439000000003</v>
      </c>
      <c r="J19" s="942">
        <v>62.314796557880634</v>
      </c>
      <c r="K19" s="941">
        <v>2415.7229299999999</v>
      </c>
      <c r="L19" s="942">
        <v>67.352170046553027</v>
      </c>
      <c r="M19" s="874">
        <v>2470.54907</v>
      </c>
      <c r="N19" s="943">
        <v>52.569279694673298</v>
      </c>
    </row>
    <row r="20" spans="1:14">
      <c r="A20" s="454" t="s">
        <v>171</v>
      </c>
      <c r="B20" s="490"/>
      <c r="C20" s="878">
        <v>21.225430000000003</v>
      </c>
      <c r="D20" s="936">
        <v>21.281404349720638</v>
      </c>
      <c r="E20" s="876">
        <v>56.874070000000003</v>
      </c>
      <c r="F20" s="936">
        <v>37.334604995389469</v>
      </c>
      <c r="G20" s="862">
        <v>274.71401000000003</v>
      </c>
      <c r="H20" s="868">
        <v>78.531237730119884</v>
      </c>
      <c r="I20" s="876">
        <v>95.918350000000004</v>
      </c>
      <c r="J20" s="936">
        <v>57.445390904283386</v>
      </c>
      <c r="K20" s="878">
        <v>427.50642999999997</v>
      </c>
      <c r="L20" s="936">
        <v>63.890452790731857</v>
      </c>
      <c r="M20" s="876">
        <v>436.04202999999995</v>
      </c>
      <c r="N20" s="937">
        <v>47.793173319967728</v>
      </c>
    </row>
    <row r="21" spans="1:14">
      <c r="A21" s="451" t="s">
        <v>166</v>
      </c>
      <c r="B21" s="491"/>
      <c r="C21" s="941">
        <v>45.762909999999998</v>
      </c>
      <c r="D21" s="942">
        <v>20.950070129745754</v>
      </c>
      <c r="E21" s="874">
        <v>139.06996000000001</v>
      </c>
      <c r="F21" s="942">
        <v>40.953159666600484</v>
      </c>
      <c r="G21" s="865">
        <v>760.00846999999999</v>
      </c>
      <c r="H21" s="939">
        <v>83.094630631317756</v>
      </c>
      <c r="I21" s="874">
        <v>255.18259999999998</v>
      </c>
      <c r="J21" s="942">
        <v>62.452550140617149</v>
      </c>
      <c r="K21" s="941">
        <v>1154.2610299999999</v>
      </c>
      <c r="L21" s="942">
        <v>69.416065250441704</v>
      </c>
      <c r="M21" s="874">
        <v>1186.9168999999999</v>
      </c>
      <c r="N21" s="943">
        <v>49.641456728864291</v>
      </c>
    </row>
    <row r="22" spans="1:14">
      <c r="A22" s="456" t="s">
        <v>155</v>
      </c>
      <c r="B22" s="493"/>
      <c r="C22" s="1025">
        <v>218.97818999999998</v>
      </c>
      <c r="D22" s="1024">
        <v>30.0350004327391</v>
      </c>
      <c r="E22" s="1023">
        <v>559.76725999999996</v>
      </c>
      <c r="F22" s="1024">
        <v>47.451102436739674</v>
      </c>
      <c r="G22" s="879">
        <v>2277.46839</v>
      </c>
      <c r="H22" s="944">
        <v>86.93653857995379</v>
      </c>
      <c r="I22" s="1023">
        <v>673.88048000000003</v>
      </c>
      <c r="J22" s="1024">
        <v>69.518379653870156</v>
      </c>
      <c r="K22" s="1025">
        <v>3511.1161299999999</v>
      </c>
      <c r="L22" s="1024">
        <v>73.628088649371662</v>
      </c>
      <c r="M22" s="1023">
        <v>3579.8743199999999</v>
      </c>
      <c r="N22" s="1022">
        <v>58.516940685130258</v>
      </c>
    </row>
    <row r="23" spans="1:14">
      <c r="A23" s="451" t="s">
        <v>165</v>
      </c>
      <c r="B23" s="491"/>
      <c r="C23" s="941">
        <v>49.004219999999997</v>
      </c>
      <c r="D23" s="942">
        <v>28.081102701513274</v>
      </c>
      <c r="E23" s="874">
        <v>115.31513</v>
      </c>
      <c r="F23" s="942">
        <v>43.068432736214767</v>
      </c>
      <c r="G23" s="865">
        <v>444.70215000000002</v>
      </c>
      <c r="H23" s="939">
        <v>78.223788222720671</v>
      </c>
      <c r="I23" s="874">
        <v>138.06128999999999</v>
      </c>
      <c r="J23" s="942">
        <v>63.714101447352469</v>
      </c>
      <c r="K23" s="941">
        <v>698.07857000000001</v>
      </c>
      <c r="L23" s="942">
        <v>66.29821197796926</v>
      </c>
      <c r="M23" s="874">
        <v>711.52318000000002</v>
      </c>
      <c r="N23" s="943">
        <v>53.611958047383645</v>
      </c>
    </row>
    <row r="24" spans="1:14">
      <c r="A24" s="449" t="s">
        <v>158</v>
      </c>
      <c r="B24" s="491"/>
      <c r="C24" s="878">
        <v>18.8781</v>
      </c>
      <c r="D24" s="936">
        <v>25.967821695354964</v>
      </c>
      <c r="E24" s="876">
        <v>48.822270000000003</v>
      </c>
      <c r="F24" s="936">
        <v>43.942823701883853</v>
      </c>
      <c r="G24" s="862">
        <v>196.72492999999997</v>
      </c>
      <c r="H24" s="868">
        <v>84.948655973387773</v>
      </c>
      <c r="I24" s="876">
        <v>67.435699999999997</v>
      </c>
      <c r="J24" s="936">
        <v>69.62306884068856</v>
      </c>
      <c r="K24" s="878">
        <v>312.98289999999997</v>
      </c>
      <c r="L24" s="936">
        <v>71.206381404991404</v>
      </c>
      <c r="M24" s="876">
        <v>319.29516000000001</v>
      </c>
      <c r="N24" s="937">
        <v>54.817710237947161</v>
      </c>
    </row>
    <row r="25" spans="1:14">
      <c r="A25" s="452" t="s">
        <v>159</v>
      </c>
      <c r="B25" s="492"/>
      <c r="C25" s="941">
        <v>59.491460000000004</v>
      </c>
      <c r="D25" s="942">
        <v>28.338402427830307</v>
      </c>
      <c r="E25" s="874">
        <v>147.63823000000002</v>
      </c>
      <c r="F25" s="942">
        <v>45.319879024800535</v>
      </c>
      <c r="G25" s="865">
        <v>633.03894000000003</v>
      </c>
      <c r="H25" s="939">
        <v>85.831260075485389</v>
      </c>
      <c r="I25" s="874">
        <v>211.07495</v>
      </c>
      <c r="J25" s="942">
        <v>63.039795644391837</v>
      </c>
      <c r="K25" s="941">
        <v>991.7521200000001</v>
      </c>
      <c r="L25" s="942">
        <v>70.933867347092473</v>
      </c>
      <c r="M25" s="874">
        <v>1009.46037</v>
      </c>
      <c r="N25" s="943">
        <v>52.057317630139678</v>
      </c>
    </row>
    <row r="26" spans="1:14">
      <c r="A26" s="454" t="s">
        <v>160</v>
      </c>
      <c r="B26" s="490"/>
      <c r="C26" s="878">
        <v>9.3210399999999982</v>
      </c>
      <c r="D26" s="936">
        <v>29.33804452275443</v>
      </c>
      <c r="E26" s="876">
        <v>22.451009999999997</v>
      </c>
      <c r="F26" s="936">
        <v>46.312533031005501</v>
      </c>
      <c r="G26" s="862">
        <v>97.905540000000002</v>
      </c>
      <c r="H26" s="868">
        <v>87.350046790745495</v>
      </c>
      <c r="I26" s="876">
        <v>32.157970000000006</v>
      </c>
      <c r="J26" s="936">
        <v>67.793674130484931</v>
      </c>
      <c r="K26" s="878">
        <v>152.51452</v>
      </c>
      <c r="L26" s="936">
        <v>73.325568133713105</v>
      </c>
      <c r="M26" s="876">
        <v>155.14594</v>
      </c>
      <c r="N26" s="937">
        <v>55.095031739865675</v>
      </c>
    </row>
    <row r="27" spans="1:14">
      <c r="A27" s="451"/>
      <c r="B27" s="1159"/>
      <c r="C27" s="1159"/>
      <c r="D27" s="1159"/>
      <c r="E27" s="1159"/>
      <c r="F27" s="1159"/>
      <c r="G27" s="1159"/>
      <c r="H27" s="1159"/>
      <c r="I27" s="1159"/>
      <c r="J27" s="1159"/>
      <c r="K27" s="1159"/>
      <c r="L27" s="1159"/>
      <c r="M27" s="1159"/>
      <c r="N27" s="1160"/>
    </row>
    <row r="28" spans="1:14">
      <c r="A28" s="1037" t="s">
        <v>36</v>
      </c>
      <c r="B28" s="1036"/>
      <c r="C28" s="1204"/>
      <c r="D28" s="1205"/>
      <c r="E28" s="1204"/>
      <c r="F28" s="1205"/>
      <c r="G28" s="1204"/>
      <c r="H28" s="1205"/>
      <c r="I28" s="1204"/>
      <c r="J28" s="1204"/>
      <c r="K28" s="1206"/>
      <c r="L28" s="1206"/>
      <c r="M28" s="1206"/>
      <c r="N28" s="1207"/>
    </row>
    <row r="29" spans="1:14">
      <c r="A29" s="488" t="s">
        <v>27</v>
      </c>
      <c r="B29" s="1035"/>
      <c r="C29" s="1030">
        <v>745.08907999999997</v>
      </c>
      <c r="D29" s="1032">
        <v>29.672090794535571</v>
      </c>
      <c r="E29" s="1030">
        <v>1808.34184</v>
      </c>
      <c r="F29" s="1032">
        <v>46.088529620479925</v>
      </c>
      <c r="G29" s="859">
        <v>7558.7524599999997</v>
      </c>
      <c r="H29" s="976">
        <v>86.55774768095938</v>
      </c>
      <c r="I29" s="1030">
        <v>2397.5991300000001</v>
      </c>
      <c r="J29" s="1032">
        <v>69.319241634615736</v>
      </c>
      <c r="K29" s="1030">
        <v>11764.693429999999</v>
      </c>
      <c r="L29" s="1031">
        <v>73.004533774150303</v>
      </c>
      <c r="M29" s="1030">
        <v>12005.79262</v>
      </c>
      <c r="N29" s="1029">
        <v>58.24450974643571</v>
      </c>
    </row>
    <row r="30" spans="1:14">
      <c r="A30" s="454" t="s">
        <v>170</v>
      </c>
      <c r="B30" s="490"/>
      <c r="C30" s="878">
        <v>110.69484</v>
      </c>
      <c r="D30" s="936">
        <v>23.809606671268067</v>
      </c>
      <c r="E30" s="876">
        <v>276.58071999999999</v>
      </c>
      <c r="F30" s="936">
        <v>38.997398638611088</v>
      </c>
      <c r="G30" s="862">
        <v>1287.37051</v>
      </c>
      <c r="H30" s="868">
        <v>83.557613275084066</v>
      </c>
      <c r="I30" s="876">
        <v>399.82066999999995</v>
      </c>
      <c r="J30" s="936">
        <v>64.470756477000748</v>
      </c>
      <c r="K30" s="878">
        <v>1963.7719</v>
      </c>
      <c r="L30" s="936">
        <v>68.422084913545035</v>
      </c>
      <c r="M30" s="876">
        <v>2002.59602</v>
      </c>
      <c r="N30" s="937">
        <v>55.369985154864409</v>
      </c>
    </row>
    <row r="31" spans="1:14">
      <c r="A31" s="452" t="s">
        <v>161</v>
      </c>
      <c r="B31" s="492"/>
      <c r="C31" s="941">
        <v>23.845749999999995</v>
      </c>
      <c r="D31" s="942">
        <v>34.066354800390577</v>
      </c>
      <c r="E31" s="874">
        <v>54.697810000000004</v>
      </c>
      <c r="F31" s="942">
        <v>50.1516207461448</v>
      </c>
      <c r="G31" s="865">
        <v>212.10152000000002</v>
      </c>
      <c r="H31" s="939">
        <v>88.727218634138566</v>
      </c>
      <c r="I31" s="874">
        <v>69.824369999999988</v>
      </c>
      <c r="J31" s="942">
        <v>70.405312394693553</v>
      </c>
      <c r="K31" s="941">
        <v>336.62369999999999</v>
      </c>
      <c r="L31" s="942">
        <v>75.258702018745197</v>
      </c>
      <c r="M31" s="874">
        <v>342.22865000000002</v>
      </c>
      <c r="N31" s="943">
        <v>58.628688028073363</v>
      </c>
    </row>
    <row r="32" spans="1:14">
      <c r="A32" s="454" t="s">
        <v>168</v>
      </c>
      <c r="B32" s="490"/>
      <c r="C32" s="878">
        <v>11.126749999999999</v>
      </c>
      <c r="D32" s="936">
        <v>27.13083785138053</v>
      </c>
      <c r="E32" s="876">
        <v>27.605329999999999</v>
      </c>
      <c r="F32" s="936">
        <v>44.092730831990565</v>
      </c>
      <c r="G32" s="862">
        <v>139.68499</v>
      </c>
      <c r="H32" s="868">
        <v>84.336538828440197</v>
      </c>
      <c r="I32" s="876">
        <v>53.034120000000001</v>
      </c>
      <c r="J32" s="936">
        <v>68.097340172755807</v>
      </c>
      <c r="K32" s="878">
        <v>220.32443999999998</v>
      </c>
      <c r="L32" s="936">
        <v>71.974310079607562</v>
      </c>
      <c r="M32" s="876">
        <v>226.42798999999999</v>
      </c>
      <c r="N32" s="937">
        <v>52.71484195208356</v>
      </c>
    </row>
    <row r="33" spans="1:14">
      <c r="A33" s="451" t="s">
        <v>187</v>
      </c>
      <c r="B33" s="491"/>
      <c r="C33" s="938">
        <v>17.79167</v>
      </c>
      <c r="D33" s="939">
        <v>28.298132848455847</v>
      </c>
      <c r="E33" s="865">
        <v>44.55341</v>
      </c>
      <c r="F33" s="939">
        <v>43.149640021051141</v>
      </c>
      <c r="G33" s="865">
        <v>215.53066999999999</v>
      </c>
      <c r="H33" s="939">
        <v>87.379660261088148</v>
      </c>
      <c r="I33" s="865">
        <v>60.713680000000004</v>
      </c>
      <c r="J33" s="939">
        <v>73.112059627694194</v>
      </c>
      <c r="K33" s="938">
        <v>320.79776000000004</v>
      </c>
      <c r="L33" s="939">
        <v>74.094906953539166</v>
      </c>
      <c r="M33" s="865">
        <v>326.56957999999997</v>
      </c>
      <c r="N33" s="940">
        <v>61.863647964796641</v>
      </c>
    </row>
    <row r="34" spans="1:14">
      <c r="A34" s="449" t="s">
        <v>164</v>
      </c>
      <c r="B34" s="491"/>
      <c r="C34" s="873">
        <v>37.258760000000002</v>
      </c>
      <c r="D34" s="868">
        <v>32.967540137944461</v>
      </c>
      <c r="E34" s="862">
        <v>85.882410000000007</v>
      </c>
      <c r="F34" s="868">
        <v>47.689802642611731</v>
      </c>
      <c r="G34" s="862">
        <v>341.55705999999998</v>
      </c>
      <c r="H34" s="868">
        <v>80.290801135185731</v>
      </c>
      <c r="I34" s="862">
        <v>113.93347</v>
      </c>
      <c r="J34" s="868">
        <v>64.555944779462578</v>
      </c>
      <c r="K34" s="873">
        <v>541.37293999999997</v>
      </c>
      <c r="L34" s="868">
        <v>69.23162849663575</v>
      </c>
      <c r="M34" s="862">
        <v>554.50136999999995</v>
      </c>
      <c r="N34" s="869">
        <v>57.134804121407115</v>
      </c>
    </row>
    <row r="35" spans="1:14">
      <c r="A35" s="452" t="s">
        <v>162</v>
      </c>
      <c r="B35" s="492"/>
      <c r="C35" s="941">
        <v>8.014759999999999</v>
      </c>
      <c r="D35" s="942">
        <v>29.263241602585605</v>
      </c>
      <c r="E35" s="874">
        <v>18.620860000000004</v>
      </c>
      <c r="F35" s="942">
        <v>45.267151373947755</v>
      </c>
      <c r="G35" s="874">
        <v>87.117500000000007</v>
      </c>
      <c r="H35" s="942">
        <v>86.850971737930635</v>
      </c>
      <c r="I35" s="874">
        <v>29.614959999999996</v>
      </c>
      <c r="J35" s="942">
        <v>66.928081650787931</v>
      </c>
      <c r="K35" s="941">
        <v>135.35332</v>
      </c>
      <c r="L35" s="942">
        <v>72.891582583114172</v>
      </c>
      <c r="M35" s="874">
        <v>139.25454999999999</v>
      </c>
      <c r="N35" s="943">
        <v>55.83240305756717</v>
      </c>
    </row>
    <row r="36" spans="1:14">
      <c r="A36" s="454" t="s">
        <v>167</v>
      </c>
      <c r="B36" s="490"/>
      <c r="C36" s="878">
        <v>32.991819999999997</v>
      </c>
      <c r="D36" s="936">
        <v>31.138814538334259</v>
      </c>
      <c r="E36" s="876">
        <v>76.842829999999992</v>
      </c>
      <c r="F36" s="936">
        <v>46.844015903457574</v>
      </c>
      <c r="G36" s="876">
        <v>347.17872999999997</v>
      </c>
      <c r="H36" s="936">
        <v>89.678748820085232</v>
      </c>
      <c r="I36" s="876">
        <v>137.64771999999999</v>
      </c>
      <c r="J36" s="936">
        <v>73.033542609424245</v>
      </c>
      <c r="K36" s="878">
        <v>561.66927999999996</v>
      </c>
      <c r="L36" s="936">
        <v>75.937403336585646</v>
      </c>
      <c r="M36" s="876">
        <v>573.88352000000009</v>
      </c>
      <c r="N36" s="937">
        <v>55.425259156503202</v>
      </c>
    </row>
    <row r="37" spans="1:14">
      <c r="A37" s="452" t="s">
        <v>169</v>
      </c>
      <c r="B37" s="492"/>
      <c r="C37" s="941">
        <v>34.14761</v>
      </c>
      <c r="D37" s="942">
        <v>30.790999958792177</v>
      </c>
      <c r="E37" s="874">
        <v>84.571149999999989</v>
      </c>
      <c r="F37" s="942">
        <v>49.194365242224997</v>
      </c>
      <c r="G37" s="865">
        <v>336.12261000000001</v>
      </c>
      <c r="H37" s="939">
        <v>87.077006750358592</v>
      </c>
      <c r="I37" s="874">
        <v>114.16931000000001</v>
      </c>
      <c r="J37" s="942">
        <v>72.454427114733946</v>
      </c>
      <c r="K37" s="941">
        <v>534.86307000000011</v>
      </c>
      <c r="L37" s="942">
        <v>74.754543510937992</v>
      </c>
      <c r="M37" s="874">
        <v>545.77793999999994</v>
      </c>
      <c r="N37" s="943">
        <v>59.838800386391391</v>
      </c>
    </row>
    <row r="38" spans="1:14">
      <c r="A38" s="454" t="s">
        <v>157</v>
      </c>
      <c r="B38" s="490"/>
      <c r="C38" s="878">
        <v>164.30646000000002</v>
      </c>
      <c r="D38" s="936">
        <v>37.783383204058538</v>
      </c>
      <c r="E38" s="876">
        <v>367.43511999999998</v>
      </c>
      <c r="F38" s="936">
        <v>53.220361293764419</v>
      </c>
      <c r="G38" s="862">
        <v>1276.1073699999999</v>
      </c>
      <c r="H38" s="868">
        <v>85.871685980046792</v>
      </c>
      <c r="I38" s="876">
        <v>385.38105999999999</v>
      </c>
      <c r="J38" s="936">
        <v>71.850930666298567</v>
      </c>
      <c r="K38" s="878">
        <v>2028.92355</v>
      </c>
      <c r="L38" s="936">
        <v>74.789973988253848</v>
      </c>
      <c r="M38" s="876">
        <v>2070.9026699999999</v>
      </c>
      <c r="N38" s="937">
        <v>60.732114624253533</v>
      </c>
    </row>
    <row r="39" spans="1:14">
      <c r="A39" s="451" t="s">
        <v>163</v>
      </c>
      <c r="B39" s="491"/>
      <c r="C39" s="941">
        <v>82.32453000000001</v>
      </c>
      <c r="D39" s="942">
        <v>29.223870967948056</v>
      </c>
      <c r="E39" s="874">
        <v>203.48924</v>
      </c>
      <c r="F39" s="942">
        <v>46.336647280908288</v>
      </c>
      <c r="G39" s="865">
        <v>846.63981999999999</v>
      </c>
      <c r="H39" s="939">
        <v>86.301188909626177</v>
      </c>
      <c r="I39" s="874">
        <v>266.62680999999998</v>
      </c>
      <c r="J39" s="942">
        <v>69.619534081171082</v>
      </c>
      <c r="K39" s="941">
        <v>1316.75587</v>
      </c>
      <c r="L39" s="942">
        <v>73.024898132177015</v>
      </c>
      <c r="M39" s="874">
        <v>1345.0139300000001</v>
      </c>
      <c r="N39" s="943">
        <v>58.562414208040245</v>
      </c>
    </row>
    <row r="40" spans="1:14">
      <c r="A40" s="449" t="s">
        <v>171</v>
      </c>
      <c r="B40" s="491"/>
      <c r="C40" s="878">
        <v>12.235609999999999</v>
      </c>
      <c r="D40" s="936">
        <v>24.221477192958837</v>
      </c>
      <c r="E40" s="876">
        <v>32.464850000000006</v>
      </c>
      <c r="F40" s="936">
        <v>41.786283378339775</v>
      </c>
      <c r="G40" s="862">
        <v>150.20218</v>
      </c>
      <c r="H40" s="868">
        <v>84.949713836167632</v>
      </c>
      <c r="I40" s="876">
        <v>54.420690000000008</v>
      </c>
      <c r="J40" s="936">
        <v>65.433895049306869</v>
      </c>
      <c r="K40" s="878">
        <v>237.08771999999999</v>
      </c>
      <c r="L40" s="936">
        <v>70.211888302765786</v>
      </c>
      <c r="M40" s="876">
        <v>241.51076</v>
      </c>
      <c r="N40" s="937">
        <v>53.880588177577323</v>
      </c>
    </row>
    <row r="41" spans="1:14">
      <c r="A41" s="452" t="s">
        <v>166</v>
      </c>
      <c r="B41" s="492"/>
      <c r="C41" s="941">
        <v>24.688109999999998</v>
      </c>
      <c r="D41" s="942">
        <v>22.253866375718729</v>
      </c>
      <c r="E41" s="874">
        <v>70.741849999999999</v>
      </c>
      <c r="F41" s="942">
        <v>40.930870008194638</v>
      </c>
      <c r="G41" s="865">
        <v>391.63428999999996</v>
      </c>
      <c r="H41" s="939">
        <v>86.113220570805453</v>
      </c>
      <c r="I41" s="874">
        <v>120.73142</v>
      </c>
      <c r="J41" s="942">
        <v>61.393108319448906</v>
      </c>
      <c r="K41" s="941">
        <v>583.10755999999992</v>
      </c>
      <c r="L41" s="942">
        <v>70.741825855245253</v>
      </c>
      <c r="M41" s="874">
        <v>596.93119999999999</v>
      </c>
      <c r="N41" s="943">
        <v>52.345693657881178</v>
      </c>
    </row>
    <row r="42" spans="1:14">
      <c r="A42" s="496" t="s">
        <v>155</v>
      </c>
      <c r="B42" s="495"/>
      <c r="C42" s="1025">
        <v>107.83562999999999</v>
      </c>
      <c r="D42" s="1024">
        <v>28.95874873370833</v>
      </c>
      <c r="E42" s="1023">
        <v>283.23786000000001</v>
      </c>
      <c r="F42" s="1024">
        <v>47.578471180497409</v>
      </c>
      <c r="G42" s="879">
        <v>1160.0938000000001</v>
      </c>
      <c r="H42" s="944">
        <v>90.658698473918605</v>
      </c>
      <c r="I42" s="1023">
        <v>349.14134000000001</v>
      </c>
      <c r="J42" s="1024">
        <v>76.187313758967136</v>
      </c>
      <c r="K42" s="1025">
        <v>1792.473</v>
      </c>
      <c r="L42" s="1024">
        <v>76.824612677684385</v>
      </c>
      <c r="M42" s="1023">
        <v>1823.5818300000001</v>
      </c>
      <c r="N42" s="1022">
        <v>62.848465879544626</v>
      </c>
    </row>
    <row r="43" spans="1:14">
      <c r="A43" s="452" t="s">
        <v>165</v>
      </c>
      <c r="B43" s="492"/>
      <c r="C43" s="941">
        <v>29.786739999999995</v>
      </c>
      <c r="D43" s="942">
        <v>32.247969530507376</v>
      </c>
      <c r="E43" s="874">
        <v>66.33071000000001</v>
      </c>
      <c r="F43" s="942">
        <v>46.873239313203101</v>
      </c>
      <c r="G43" s="865">
        <v>251.35649999999998</v>
      </c>
      <c r="H43" s="939">
        <v>86.65437506056773</v>
      </c>
      <c r="I43" s="874">
        <v>75.865250000000003</v>
      </c>
      <c r="J43" s="942">
        <v>70.524532909558502</v>
      </c>
      <c r="K43" s="941">
        <v>393.55246</v>
      </c>
      <c r="L43" s="942">
        <v>72.994774845773875</v>
      </c>
      <c r="M43" s="874">
        <v>402.16938000000005</v>
      </c>
      <c r="N43" s="943">
        <v>60.789895907742505</v>
      </c>
    </row>
    <row r="44" spans="1:14">
      <c r="A44" s="454" t="s">
        <v>158</v>
      </c>
      <c r="B44" s="490"/>
      <c r="C44" s="878">
        <v>10.876420000000001</v>
      </c>
      <c r="D44" s="936">
        <v>29.582627976099811</v>
      </c>
      <c r="E44" s="876">
        <v>27.275030000000001</v>
      </c>
      <c r="F44" s="936">
        <v>48.250264248406772</v>
      </c>
      <c r="G44" s="862">
        <v>105.44645</v>
      </c>
      <c r="H44" s="868">
        <v>89.891606424333361</v>
      </c>
      <c r="I44" s="876">
        <v>35.720650000000006</v>
      </c>
      <c r="J44" s="936">
        <v>73.661289201703099</v>
      </c>
      <c r="K44" s="878">
        <v>168.44213000000002</v>
      </c>
      <c r="L44" s="936">
        <v>75.763795007461155</v>
      </c>
      <c r="M44" s="876">
        <v>171.60566</v>
      </c>
      <c r="N44" s="937">
        <v>59.834500997417997</v>
      </c>
    </row>
    <row r="45" spans="1:14">
      <c r="A45" s="451" t="s">
        <v>159</v>
      </c>
      <c r="B45" s="491"/>
      <c r="C45" s="941">
        <v>30.930729999999997</v>
      </c>
      <c r="D45" s="942">
        <v>28.494246794518947</v>
      </c>
      <c r="E45" s="874">
        <v>71.224310000000003</v>
      </c>
      <c r="F45" s="942">
        <v>42.383628365320952</v>
      </c>
      <c r="G45" s="865">
        <v>337.37850999999995</v>
      </c>
      <c r="H45" s="939">
        <v>91.055910189727086</v>
      </c>
      <c r="I45" s="874">
        <v>106.72028999999998</v>
      </c>
      <c r="J45" s="942">
        <v>65.177842745079033</v>
      </c>
      <c r="K45" s="941">
        <v>515.32311000000004</v>
      </c>
      <c r="L45" s="942">
        <v>73.376305932525113</v>
      </c>
      <c r="M45" s="874">
        <v>525.31402000000003</v>
      </c>
      <c r="N45" s="943">
        <v>56.043418290135449</v>
      </c>
    </row>
    <row r="46" spans="1:14">
      <c r="A46" s="449" t="s">
        <v>160</v>
      </c>
      <c r="B46" s="491"/>
      <c r="C46" s="878">
        <v>5.0813300000000003</v>
      </c>
      <c r="D46" s="936">
        <v>31.700874478055074</v>
      </c>
      <c r="E46" s="876">
        <v>12.107839999999999</v>
      </c>
      <c r="F46" s="936">
        <v>49.160967754640168</v>
      </c>
      <c r="G46" s="862">
        <v>51.068439999999995</v>
      </c>
      <c r="H46" s="868">
        <v>90.337022045595489</v>
      </c>
      <c r="I46" s="876">
        <v>16.08089</v>
      </c>
      <c r="J46" s="936">
        <v>68.35674464770382</v>
      </c>
      <c r="K46" s="878">
        <v>79.257170000000002</v>
      </c>
      <c r="L46" s="936">
        <v>75.710192889254174</v>
      </c>
      <c r="M46" s="876">
        <v>81.123459999999994</v>
      </c>
      <c r="N46" s="937">
        <v>58.792315870566746</v>
      </c>
    </row>
    <row r="47" spans="1:14">
      <c r="A47" s="451"/>
      <c r="B47" s="1159"/>
      <c r="C47" s="1159"/>
      <c r="D47" s="1159"/>
      <c r="E47" s="1159"/>
      <c r="F47" s="1159"/>
      <c r="G47" s="1159"/>
      <c r="H47" s="1159"/>
      <c r="I47" s="1159"/>
      <c r="J47" s="1159"/>
      <c r="K47" s="1159"/>
      <c r="L47" s="1159"/>
      <c r="M47" s="1159"/>
      <c r="N47" s="1160"/>
    </row>
    <row r="48" spans="1:14">
      <c r="A48" s="1034" t="s">
        <v>38</v>
      </c>
      <c r="B48" s="1033"/>
      <c r="C48" s="1199"/>
      <c r="D48" s="1200"/>
      <c r="E48" s="1199"/>
      <c r="F48" s="1200"/>
      <c r="G48" s="1199"/>
      <c r="H48" s="1200"/>
      <c r="I48" s="1199"/>
      <c r="J48" s="1200"/>
      <c r="K48" s="1201"/>
      <c r="L48" s="1201"/>
      <c r="M48" s="1201"/>
      <c r="N48" s="1203"/>
    </row>
    <row r="49" spans="1:14">
      <c r="A49" s="447" t="s">
        <v>27</v>
      </c>
      <c r="B49" s="493"/>
      <c r="C49" s="1030">
        <v>619.53515999999991</v>
      </c>
      <c r="D49" s="1032">
        <v>26.301580075288122</v>
      </c>
      <c r="E49" s="1030">
        <v>1583.5301999999999</v>
      </c>
      <c r="F49" s="1032">
        <v>42.86509439416222</v>
      </c>
      <c r="G49" s="859">
        <v>6586.3133699999998</v>
      </c>
      <c r="H49" s="976">
        <v>75.973367708419985</v>
      </c>
      <c r="I49" s="1030">
        <v>2068.97532</v>
      </c>
      <c r="J49" s="1032">
        <v>57.293711786157978</v>
      </c>
      <c r="K49" s="1030">
        <v>10238.81889</v>
      </c>
      <c r="L49" s="1031">
        <v>64.094241164339891</v>
      </c>
      <c r="M49" s="1030">
        <v>10457.478940000001</v>
      </c>
      <c r="N49" s="1029">
        <v>48.18550750828966</v>
      </c>
    </row>
    <row r="50" spans="1:14">
      <c r="A50" s="449" t="s">
        <v>170</v>
      </c>
      <c r="B50" s="491"/>
      <c r="C50" s="878">
        <v>89.797440000000009</v>
      </c>
      <c r="D50" s="936">
        <v>20.788673933479952</v>
      </c>
      <c r="E50" s="876">
        <v>231.81224</v>
      </c>
      <c r="F50" s="936">
        <v>35.202876387830109</v>
      </c>
      <c r="G50" s="370">
        <v>1070.1014500000001</v>
      </c>
      <c r="H50" s="1021">
        <v>69.703010861148698</v>
      </c>
      <c r="I50" s="876">
        <v>297.35849000000002</v>
      </c>
      <c r="J50" s="936">
        <v>45.790146983946038</v>
      </c>
      <c r="K50" s="878">
        <v>1599.2721799999999</v>
      </c>
      <c r="L50" s="936">
        <v>56.25045350584719</v>
      </c>
      <c r="M50" s="876">
        <v>1624.23623</v>
      </c>
      <c r="N50" s="937">
        <v>42.994087129309079</v>
      </c>
    </row>
    <row r="51" spans="1:14">
      <c r="A51" s="451" t="s">
        <v>161</v>
      </c>
      <c r="B51" s="491"/>
      <c r="C51" s="941">
        <v>16.86542</v>
      </c>
      <c r="D51" s="942">
        <v>27.984065823388026</v>
      </c>
      <c r="E51" s="874">
        <v>42.706070000000004</v>
      </c>
      <c r="F51" s="942">
        <v>45.222737979953401</v>
      </c>
      <c r="G51" s="372">
        <v>179.13374000000002</v>
      </c>
      <c r="H51" s="1020">
        <v>78.368048447968377</v>
      </c>
      <c r="I51" s="874">
        <v>59.289079999999998</v>
      </c>
      <c r="J51" s="942">
        <v>59.889840983893535</v>
      </c>
      <c r="K51" s="941">
        <v>281.12888999999996</v>
      </c>
      <c r="L51" s="942">
        <v>66.616340282908112</v>
      </c>
      <c r="M51" s="874">
        <v>287.10958999999997</v>
      </c>
      <c r="N51" s="943">
        <v>48.47841863040901</v>
      </c>
    </row>
    <row r="52" spans="1:14">
      <c r="A52" s="449" t="s">
        <v>168</v>
      </c>
      <c r="B52" s="491"/>
      <c r="C52" s="878">
        <v>8.7960699999999985</v>
      </c>
      <c r="D52" s="936">
        <v>22.305536247856246</v>
      </c>
      <c r="E52" s="876">
        <v>24.381390000000003</v>
      </c>
      <c r="F52" s="936">
        <v>40.678022940563089</v>
      </c>
      <c r="G52" s="370">
        <v>131.20656000000002</v>
      </c>
      <c r="H52" s="1021">
        <v>77.54204938826993</v>
      </c>
      <c r="I52" s="876">
        <v>47.990300000000005</v>
      </c>
      <c r="J52" s="936">
        <v>57.428007221116914</v>
      </c>
      <c r="K52" s="878">
        <v>203.57825</v>
      </c>
      <c r="L52" s="936">
        <v>65.101187839871073</v>
      </c>
      <c r="M52" s="876">
        <v>209.80482000000001</v>
      </c>
      <c r="N52" s="937">
        <v>43.871951630716225</v>
      </c>
    </row>
    <row r="53" spans="1:14">
      <c r="A53" s="452" t="s">
        <v>187</v>
      </c>
      <c r="B53" s="492"/>
      <c r="C53" s="938">
        <v>20.760849999999998</v>
      </c>
      <c r="D53" s="939">
        <v>33.445770531777249</v>
      </c>
      <c r="E53" s="865">
        <v>51.82349</v>
      </c>
      <c r="F53" s="939">
        <v>50.9180699715725</v>
      </c>
      <c r="G53" s="372">
        <v>178.60921000000002</v>
      </c>
      <c r="H53" s="1020">
        <v>74.891722887072135</v>
      </c>
      <c r="I53" s="865">
        <v>50.27114000000001</v>
      </c>
      <c r="J53" s="939">
        <v>59.747066583012362</v>
      </c>
      <c r="K53" s="938">
        <v>280.70384000000001</v>
      </c>
      <c r="L53" s="939">
        <v>66.140085376327931</v>
      </c>
      <c r="M53" s="865">
        <v>288.05106000000001</v>
      </c>
      <c r="N53" s="940">
        <v>53.179921440224767</v>
      </c>
    </row>
    <row r="54" spans="1:14">
      <c r="A54" s="454" t="s">
        <v>164</v>
      </c>
      <c r="B54" s="490"/>
      <c r="C54" s="873">
        <v>33.621940000000002</v>
      </c>
      <c r="D54" s="868">
        <v>31.794755794524676</v>
      </c>
      <c r="E54" s="862">
        <v>82.232829999999993</v>
      </c>
      <c r="F54" s="868">
        <v>47.429863405194723</v>
      </c>
      <c r="G54" s="370">
        <v>303.45015999999998</v>
      </c>
      <c r="H54" s="1021">
        <v>71.158916078508653</v>
      </c>
      <c r="I54" s="862">
        <v>95.723029999999994</v>
      </c>
      <c r="J54" s="868">
        <v>52.869303343049111</v>
      </c>
      <c r="K54" s="873">
        <v>481.40601999999996</v>
      </c>
      <c r="L54" s="868">
        <v>61.649654720788881</v>
      </c>
      <c r="M54" s="862">
        <v>489.13662999999997</v>
      </c>
      <c r="N54" s="869">
        <v>48.424736833591226</v>
      </c>
    </row>
    <row r="55" spans="1:14">
      <c r="A55" s="451" t="s">
        <v>162</v>
      </c>
      <c r="B55" s="491"/>
      <c r="C55" s="941">
        <v>5.7453099999999999</v>
      </c>
      <c r="D55" s="942">
        <v>21.358037679567911</v>
      </c>
      <c r="E55" s="874">
        <v>15.409279999999999</v>
      </c>
      <c r="F55" s="942">
        <v>38.583960091153543</v>
      </c>
      <c r="G55" s="376">
        <v>81.414239999999992</v>
      </c>
      <c r="H55" s="1028">
        <v>80.425830668829292</v>
      </c>
      <c r="I55" s="874">
        <v>26.199180000000002</v>
      </c>
      <c r="J55" s="942">
        <v>56.509822555760451</v>
      </c>
      <c r="K55" s="941">
        <v>123.0227</v>
      </c>
      <c r="L55" s="942">
        <v>65.602257581061835</v>
      </c>
      <c r="M55" s="874">
        <v>126.77017000000001</v>
      </c>
      <c r="N55" s="943">
        <v>47.035842436335386</v>
      </c>
    </row>
    <row r="56" spans="1:14">
      <c r="A56" s="449" t="s">
        <v>167</v>
      </c>
      <c r="B56" s="491"/>
      <c r="C56" s="878">
        <v>21.56335</v>
      </c>
      <c r="D56" s="936">
        <v>21.446257722088941</v>
      </c>
      <c r="E56" s="876">
        <v>57.626260000000002</v>
      </c>
      <c r="F56" s="936">
        <v>37.529801755802744</v>
      </c>
      <c r="G56" s="379">
        <v>292.40436999999997</v>
      </c>
      <c r="H56" s="1027">
        <v>77.837682852598761</v>
      </c>
      <c r="I56" s="876">
        <v>116.32258999999999</v>
      </c>
      <c r="J56" s="936">
        <v>60.981717739989847</v>
      </c>
      <c r="K56" s="878">
        <v>466.35321999999996</v>
      </c>
      <c r="L56" s="936">
        <v>64.775141873735009</v>
      </c>
      <c r="M56" s="876">
        <v>478.78221000000002</v>
      </c>
      <c r="N56" s="937">
        <v>44.535767554616179</v>
      </c>
    </row>
    <row r="57" spans="1:14">
      <c r="A57" s="452" t="s">
        <v>169</v>
      </c>
      <c r="B57" s="492"/>
      <c r="C57" s="941">
        <v>26.52075</v>
      </c>
      <c r="D57" s="942">
        <v>25.97594609222924</v>
      </c>
      <c r="E57" s="874">
        <v>65.026830000000004</v>
      </c>
      <c r="F57" s="942">
        <v>41.759248859431445</v>
      </c>
      <c r="G57" s="372">
        <v>255.87655000000001</v>
      </c>
      <c r="H57" s="1020">
        <v>70.48006279497983</v>
      </c>
      <c r="I57" s="874">
        <v>75.264129999999994</v>
      </c>
      <c r="J57" s="942">
        <v>48.560636170075483</v>
      </c>
      <c r="K57" s="941">
        <v>396.16750999999999</v>
      </c>
      <c r="L57" s="942">
        <v>58.799803525463467</v>
      </c>
      <c r="M57" s="874">
        <v>404.34341000000006</v>
      </c>
      <c r="N57" s="943">
        <v>44.525131049831728</v>
      </c>
    </row>
    <row r="58" spans="1:14">
      <c r="A58" s="454" t="s">
        <v>157</v>
      </c>
      <c r="B58" s="490"/>
      <c r="C58" s="878">
        <v>137.40921</v>
      </c>
      <c r="D58" s="936">
        <v>34.853646942371988</v>
      </c>
      <c r="E58" s="876">
        <v>322.39422000000002</v>
      </c>
      <c r="F58" s="936">
        <v>51.084065613461469</v>
      </c>
      <c r="G58" s="370">
        <v>1122.17364</v>
      </c>
      <c r="H58" s="1021">
        <v>77.42856069433978</v>
      </c>
      <c r="I58" s="876">
        <v>359.84549000000004</v>
      </c>
      <c r="J58" s="936">
        <v>64.923129672176216</v>
      </c>
      <c r="K58" s="878">
        <v>1804.41335</v>
      </c>
      <c r="L58" s="936">
        <v>68.487232787949509</v>
      </c>
      <c r="M58" s="876">
        <v>1842.3238900000001</v>
      </c>
      <c r="N58" s="937">
        <v>52.036093571890419</v>
      </c>
    </row>
    <row r="59" spans="1:14">
      <c r="A59" s="452" t="s">
        <v>163</v>
      </c>
      <c r="B59" s="492"/>
      <c r="C59" s="941">
        <v>56.678899999999999</v>
      </c>
      <c r="D59" s="942">
        <v>20.810562924168476</v>
      </c>
      <c r="E59" s="874">
        <v>159.84457</v>
      </c>
      <c r="F59" s="942">
        <v>38.068256499646253</v>
      </c>
      <c r="G59" s="372">
        <v>719.33491000000004</v>
      </c>
      <c r="H59" s="1020">
        <v>74.461047427387513</v>
      </c>
      <c r="I59" s="874">
        <v>219.78758000000002</v>
      </c>
      <c r="J59" s="942">
        <v>55.278697087462938</v>
      </c>
      <c r="K59" s="941">
        <v>1098.9670599999999</v>
      </c>
      <c r="L59" s="942">
        <v>61.617050194400328</v>
      </c>
      <c r="M59" s="874">
        <v>1125.53514</v>
      </c>
      <c r="N59" s="943">
        <v>46.840944525835184</v>
      </c>
    </row>
    <row r="60" spans="1:14">
      <c r="A60" s="454" t="s">
        <v>171</v>
      </c>
      <c r="B60" s="490"/>
      <c r="C60" s="878">
        <v>8.9898199999999999</v>
      </c>
      <c r="D60" s="936">
        <v>18.264032909236299</v>
      </c>
      <c r="E60" s="876">
        <v>24.409220000000005</v>
      </c>
      <c r="F60" s="936">
        <v>32.701078875352394</v>
      </c>
      <c r="G60" s="370">
        <v>124.51183</v>
      </c>
      <c r="H60" s="1021">
        <v>71.971365632400563</v>
      </c>
      <c r="I60" s="876">
        <v>41.497659999999996</v>
      </c>
      <c r="J60" s="936">
        <v>49.51743434154924</v>
      </c>
      <c r="K60" s="878">
        <v>190.41871</v>
      </c>
      <c r="L60" s="936">
        <v>57.450291599465629</v>
      </c>
      <c r="M60" s="876">
        <v>194.53127000000001</v>
      </c>
      <c r="N60" s="937">
        <v>41.914113020809026</v>
      </c>
    </row>
    <row r="61" spans="1:14">
      <c r="A61" s="451" t="s">
        <v>166</v>
      </c>
      <c r="B61" s="491"/>
      <c r="C61" s="941">
        <v>21.074800000000003</v>
      </c>
      <c r="D61" s="942">
        <v>19.604563595017133</v>
      </c>
      <c r="E61" s="874">
        <v>68.328110000000009</v>
      </c>
      <c r="F61" s="942">
        <v>40.976262315782378</v>
      </c>
      <c r="G61" s="372">
        <v>368.37418000000002</v>
      </c>
      <c r="H61" s="1020">
        <v>80.109191871461235</v>
      </c>
      <c r="I61" s="874">
        <v>134.45117999999999</v>
      </c>
      <c r="J61" s="942">
        <v>63.435532607512023</v>
      </c>
      <c r="K61" s="941">
        <v>571.15346999999997</v>
      </c>
      <c r="L61" s="942">
        <v>68.11285707723286</v>
      </c>
      <c r="M61" s="874">
        <v>589.98569999999995</v>
      </c>
      <c r="N61" s="943">
        <v>47.175620685894813</v>
      </c>
    </row>
    <row r="62" spans="1:14">
      <c r="A62" s="456" t="s">
        <v>155</v>
      </c>
      <c r="B62" s="493"/>
      <c r="C62" s="1025">
        <v>111.14256</v>
      </c>
      <c r="D62" s="1024">
        <v>31.15855253270108</v>
      </c>
      <c r="E62" s="1023">
        <v>276.52940000000001</v>
      </c>
      <c r="F62" s="1024">
        <v>47.32134881452518</v>
      </c>
      <c r="G62" s="403">
        <v>1117.3745899999999</v>
      </c>
      <c r="H62" s="1026">
        <v>83.382243845119547</v>
      </c>
      <c r="I62" s="1023">
        <v>324.73913999999996</v>
      </c>
      <c r="J62" s="1024">
        <v>63.538689811293459</v>
      </c>
      <c r="K62" s="1025">
        <v>1718.6431299999999</v>
      </c>
      <c r="L62" s="1024">
        <v>70.565849635831498</v>
      </c>
      <c r="M62" s="1023">
        <v>1756.2924899999998</v>
      </c>
      <c r="N62" s="1022">
        <v>54.609076951694789</v>
      </c>
    </row>
    <row r="63" spans="1:14">
      <c r="A63" s="452" t="s">
        <v>165</v>
      </c>
      <c r="B63" s="492"/>
      <c r="C63" s="941">
        <v>19.217480000000005</v>
      </c>
      <c r="D63" s="942">
        <v>23.395494133315811</v>
      </c>
      <c r="E63" s="874">
        <v>48.984419999999993</v>
      </c>
      <c r="F63" s="942">
        <v>38.803296445802509</v>
      </c>
      <c r="G63" s="372">
        <v>193.34564999999998</v>
      </c>
      <c r="H63" s="1020">
        <v>69.440881835357871</v>
      </c>
      <c r="I63" s="874">
        <v>62.196040000000004</v>
      </c>
      <c r="J63" s="942">
        <v>56.999978921495412</v>
      </c>
      <c r="K63" s="941">
        <v>304.52611000000002</v>
      </c>
      <c r="L63" s="942">
        <v>59.271036543056766</v>
      </c>
      <c r="M63" s="874">
        <v>309.35379999999998</v>
      </c>
      <c r="N63" s="943">
        <v>46.477448558089236</v>
      </c>
    </row>
    <row r="64" spans="1:14">
      <c r="A64" s="454" t="s">
        <v>158</v>
      </c>
      <c r="B64" s="490"/>
      <c r="C64" s="878">
        <v>8.0016800000000003</v>
      </c>
      <c r="D64" s="936">
        <v>22.269070219396131</v>
      </c>
      <c r="E64" s="876">
        <v>21.547239999999999</v>
      </c>
      <c r="F64" s="936">
        <v>39.481286862700941</v>
      </c>
      <c r="G64" s="370">
        <v>91.278480000000002</v>
      </c>
      <c r="H64" s="1021">
        <v>79.874774429635778</v>
      </c>
      <c r="I64" s="876">
        <v>31.715049999999998</v>
      </c>
      <c r="J64" s="936">
        <v>65.574165370278919</v>
      </c>
      <c r="K64" s="878">
        <v>144.54077000000001</v>
      </c>
      <c r="L64" s="936">
        <v>66.541810514111717</v>
      </c>
      <c r="M64" s="876">
        <v>147.68950000000001</v>
      </c>
      <c r="N64" s="937">
        <v>49.951357380054787</v>
      </c>
    </row>
    <row r="65" spans="1:14">
      <c r="A65" s="451" t="s">
        <v>159</v>
      </c>
      <c r="B65" s="491"/>
      <c r="C65" s="941">
        <v>28.56073</v>
      </c>
      <c r="D65" s="942">
        <v>28.171537393751585</v>
      </c>
      <c r="E65" s="874">
        <v>76.413920000000005</v>
      </c>
      <c r="F65" s="942">
        <v>48.448331721853265</v>
      </c>
      <c r="G65" s="372">
        <v>295.66043000000002</v>
      </c>
      <c r="H65" s="1020">
        <v>80.556828719364077</v>
      </c>
      <c r="I65" s="874">
        <v>104.35466</v>
      </c>
      <c r="J65" s="942">
        <v>60.993647650610328</v>
      </c>
      <c r="K65" s="941">
        <v>476.42901000000001</v>
      </c>
      <c r="L65" s="942">
        <v>68.468727914557036</v>
      </c>
      <c r="M65" s="874">
        <v>484.14634999999998</v>
      </c>
      <c r="N65" s="943">
        <v>48.32771759989658</v>
      </c>
    </row>
    <row r="66" spans="1:14" ht="11" thickBot="1">
      <c r="A66" s="473" t="s">
        <v>160</v>
      </c>
      <c r="B66" s="497"/>
      <c r="C66" s="1018" t="s">
        <v>150</v>
      </c>
      <c r="D66" s="1017" t="s">
        <v>150</v>
      </c>
      <c r="E66" s="1016">
        <v>10.343169999999999</v>
      </c>
      <c r="F66" s="1017">
        <v>43.370844184951402</v>
      </c>
      <c r="G66" s="408">
        <v>46.8371</v>
      </c>
      <c r="H66" s="1019">
        <v>84.310491347829114</v>
      </c>
      <c r="I66" s="1016">
        <v>16.077079999999999</v>
      </c>
      <c r="J66" s="1017">
        <v>67.239673928727214</v>
      </c>
      <c r="K66" s="1018">
        <v>73.257350000000002</v>
      </c>
      <c r="L66" s="1017">
        <v>70.909240148936092</v>
      </c>
      <c r="M66" s="1016">
        <v>74.022480000000002</v>
      </c>
      <c r="N66" s="1015">
        <v>51.542709628255281</v>
      </c>
    </row>
    <row r="67" spans="1:14" s="1014" customFormat="1" ht="13.5" thickTop="1"/>
    <row r="68" spans="1:14" s="1007" customFormat="1" ht="12.5">
      <c r="A68" s="771" t="s">
        <v>426</v>
      </c>
      <c r="B68" s="1010"/>
      <c r="C68" s="1010"/>
      <c r="D68" s="1010"/>
      <c r="E68" s="1010"/>
      <c r="F68" s="1010"/>
      <c r="N68" s="1013" t="s">
        <v>519</v>
      </c>
    </row>
    <row r="69" spans="1:14" s="1007" customFormat="1" ht="12.5">
      <c r="B69" s="1010"/>
      <c r="C69" s="1010"/>
      <c r="D69" s="1010"/>
      <c r="E69" s="1010"/>
      <c r="F69" s="1010"/>
    </row>
    <row r="70" spans="1:14" s="1007" customFormat="1" ht="12.5">
      <c r="A70" s="1010"/>
      <c r="B70" s="1010"/>
      <c r="C70" s="1012"/>
      <c r="D70" s="1010"/>
      <c r="E70" s="1010"/>
      <c r="F70" s="1010"/>
    </row>
    <row r="71" spans="1:14" s="1007" customFormat="1" ht="12.5">
      <c r="A71" s="1010"/>
      <c r="B71" s="1010"/>
      <c r="C71" s="1010"/>
      <c r="D71" s="1010"/>
      <c r="E71" s="1010"/>
      <c r="F71" s="1010"/>
    </row>
    <row r="72" spans="1:14" s="1007" customFormat="1" ht="12.5">
      <c r="A72" s="1010"/>
      <c r="B72" s="1010"/>
      <c r="C72" s="1010"/>
      <c r="D72" s="1010"/>
      <c r="E72" s="1010"/>
      <c r="F72" s="1010"/>
    </row>
    <row r="73" spans="1:14" s="1007" customFormat="1" ht="12.5">
      <c r="A73" s="1010"/>
      <c r="B73" s="1010"/>
      <c r="C73" s="1010"/>
      <c r="D73" s="1010"/>
      <c r="E73" s="1010"/>
      <c r="F73" s="1010"/>
    </row>
    <row r="74" spans="1:14" s="1007" customFormat="1" ht="12.5">
      <c r="A74" s="1010"/>
      <c r="B74" s="1010"/>
      <c r="C74" s="1010"/>
      <c r="D74" s="1010"/>
      <c r="E74" s="1010"/>
      <c r="F74" s="1010"/>
    </row>
    <row r="75" spans="1:14" s="1007" customFormat="1" ht="12.5">
      <c r="A75" s="1010"/>
      <c r="B75" s="1010"/>
      <c r="C75" s="1010"/>
      <c r="D75" s="1010"/>
      <c r="E75" s="1010"/>
      <c r="F75" s="1010"/>
    </row>
    <row r="76" spans="1:14" s="1007" customFormat="1" ht="12.5">
      <c r="A76" s="1010"/>
      <c r="B76" s="1010"/>
      <c r="C76" s="1010"/>
      <c r="D76" s="1010"/>
      <c r="E76" s="1010"/>
      <c r="F76" s="1010"/>
    </row>
    <row r="77" spans="1:14" s="1007" customFormat="1" ht="12.5">
      <c r="A77" s="1010"/>
      <c r="B77" s="1010"/>
      <c r="C77" s="1010"/>
      <c r="D77" s="1010"/>
      <c r="E77" s="1010"/>
      <c r="F77" s="1010"/>
    </row>
    <row r="78" spans="1:14" s="1007" customFormat="1" ht="12.5">
      <c r="A78" s="1010"/>
      <c r="B78" s="1010"/>
      <c r="C78" s="1010"/>
      <c r="D78" s="1010"/>
      <c r="E78" s="1010"/>
      <c r="F78" s="1010"/>
    </row>
    <row r="79" spans="1:14" s="1007" customFormat="1" ht="12.5">
      <c r="A79" s="1010"/>
      <c r="B79" s="1010"/>
      <c r="C79" s="1010"/>
      <c r="D79" s="1010"/>
      <c r="E79" s="1010"/>
      <c r="F79" s="1010"/>
    </row>
    <row r="80" spans="1:14" s="1007" customFormat="1" ht="12.5">
      <c r="A80" s="1010"/>
      <c r="B80" s="1010"/>
      <c r="C80" s="1010"/>
      <c r="D80" s="1010"/>
      <c r="E80" s="1010"/>
      <c r="F80" s="1010"/>
    </row>
    <row r="81" spans="1:7" s="1007" customFormat="1" ht="12.5">
      <c r="A81" s="1010"/>
      <c r="B81" s="1010"/>
      <c r="C81" s="1012"/>
      <c r="D81" s="1008"/>
      <c r="E81" s="1009"/>
      <c r="F81" s="1008"/>
      <c r="G81" s="1011"/>
    </row>
    <row r="82" spans="1:7" s="1007" customFormat="1" ht="12.5">
      <c r="A82" s="1010"/>
      <c r="B82" s="1010"/>
      <c r="D82" s="1008"/>
      <c r="E82" s="1009"/>
      <c r="F82" s="1008"/>
    </row>
  </sheetData>
  <mergeCells count="8">
    <mergeCell ref="G5:H5"/>
    <mergeCell ref="I5:J5"/>
    <mergeCell ref="A2:N2"/>
    <mergeCell ref="A5:A6"/>
    <mergeCell ref="C5:D5"/>
    <mergeCell ref="E5:F5"/>
    <mergeCell ref="K5:L5"/>
    <mergeCell ref="M5:N5"/>
  </mergeCells>
  <hyperlinks>
    <hyperlink ref="N4" location="'Indice tablas Mujeres'!A1" display="Indice" xr:uid="{00000000-0004-0000-1000-000000000000}"/>
  </hyperlinks>
  <pageMargins left="0.78740157480314965" right="0.78740157480314965" top="0.98425196850393704" bottom="0.59055118110236227" header="0" footer="0"/>
  <pageSetup paperSize="9" scale="71" firstPageNumber="4294967293" orientation="portrait" useFirstPageNumber="1" r:id="rId1"/>
  <headerFooter scaleWithDoc="0" alignWithMargins="0">
    <oddHeader>&amp;L&amp;G</oddHeader>
    <oddFooter>&amp;C&amp;8Subdirección General de Análisis, Planificación y Evalución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CD9BCD"/>
    <pageSetUpPr fitToPage="1"/>
  </sheetPr>
  <dimension ref="A1:Q80"/>
  <sheetViews>
    <sheetView view="pageBreakPreview" zoomScaleNormal="100" zoomScaleSheetLayoutView="100" workbookViewId="0">
      <selection activeCell="A2" sqref="A2:N2"/>
    </sheetView>
  </sheetViews>
  <sheetFormatPr baseColWidth="10" defaultColWidth="11.453125" defaultRowHeight="12.5"/>
  <cols>
    <col min="1" max="1" width="8" style="180" customWidth="1"/>
    <col min="2" max="2" width="0.453125" style="180" customWidth="1"/>
    <col min="3" max="5" width="8.08984375" style="180" customWidth="1"/>
    <col min="6" max="8" width="8.08984375" style="234" customWidth="1"/>
    <col min="9" max="14" width="8.08984375" style="195" customWidth="1"/>
    <col min="15" max="16384" width="11.453125" style="195"/>
  </cols>
  <sheetData>
    <row r="1" spans="1:16" ht="55.4" customHeight="1">
      <c r="A1" s="1212" t="s">
        <v>548</v>
      </c>
      <c r="E1" s="926"/>
    </row>
    <row r="2" spans="1:16" s="2" customFormat="1" ht="15.5">
      <c r="A2" s="1239" t="s">
        <v>533</v>
      </c>
      <c r="B2" s="1239"/>
      <c r="C2" s="1239"/>
      <c r="D2" s="1239"/>
      <c r="E2" s="1239"/>
      <c r="F2" s="1239"/>
      <c r="G2" s="1239"/>
      <c r="H2" s="1239"/>
      <c r="I2" s="1239"/>
      <c r="J2" s="1239"/>
      <c r="K2" s="1239"/>
      <c r="L2" s="1239"/>
      <c r="M2" s="1239"/>
      <c r="N2" s="1239"/>
    </row>
    <row r="3" spans="1:16" s="2" customFormat="1" ht="4.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506"/>
    </row>
    <row r="4" spans="1:16" s="2" customFormat="1" ht="15.5">
      <c r="A4" s="3"/>
      <c r="B4" s="1"/>
      <c r="C4" s="1"/>
      <c r="D4" s="1"/>
      <c r="E4" s="1"/>
      <c r="F4" s="1"/>
      <c r="G4" s="1"/>
      <c r="H4" s="1"/>
      <c r="I4" s="1"/>
      <c r="J4" s="506"/>
      <c r="K4" s="1"/>
      <c r="L4" s="506"/>
      <c r="M4" s="1"/>
      <c r="N4" s="926" t="s">
        <v>212</v>
      </c>
    </row>
    <row r="5" spans="1:16" ht="15" customHeight="1">
      <c r="A5" s="1267" t="s">
        <v>39</v>
      </c>
      <c r="B5" s="519"/>
      <c r="C5" s="1269" t="s">
        <v>104</v>
      </c>
      <c r="D5" s="1269"/>
      <c r="E5" s="1269"/>
      <c r="F5" s="1270" t="s">
        <v>105</v>
      </c>
      <c r="G5" s="1270"/>
      <c r="H5" s="1270"/>
      <c r="I5" s="1269" t="s">
        <v>106</v>
      </c>
      <c r="J5" s="1269"/>
      <c r="K5" s="1269"/>
      <c r="L5" s="1270" t="s">
        <v>107</v>
      </c>
      <c r="M5" s="1270"/>
      <c r="N5" s="1271"/>
    </row>
    <row r="6" spans="1:16" ht="13.65" customHeight="1">
      <c r="A6" s="1268"/>
      <c r="B6" s="186"/>
      <c r="C6" s="152" t="s">
        <v>40</v>
      </c>
      <c r="D6" s="152" t="s">
        <v>41</v>
      </c>
      <c r="E6" s="152" t="s">
        <v>42</v>
      </c>
      <c r="F6" s="152" t="s">
        <v>40</v>
      </c>
      <c r="G6" s="151" t="s">
        <v>41</v>
      </c>
      <c r="H6" s="151" t="s">
        <v>42</v>
      </c>
      <c r="I6" s="152" t="s">
        <v>40</v>
      </c>
      <c r="J6" s="151" t="s">
        <v>41</v>
      </c>
      <c r="K6" s="153" t="s">
        <v>42</v>
      </c>
      <c r="L6" s="152" t="s">
        <v>40</v>
      </c>
      <c r="M6" s="152" t="s">
        <v>41</v>
      </c>
      <c r="N6" s="153" t="s">
        <v>42</v>
      </c>
    </row>
    <row r="7" spans="1:16" ht="12.15" customHeight="1">
      <c r="A7" s="154" t="s">
        <v>66</v>
      </c>
      <c r="B7" s="187"/>
      <c r="C7" s="196">
        <v>41.709142902367546</v>
      </c>
      <c r="D7" s="197">
        <v>43.294471120805724</v>
      </c>
      <c r="E7" s="197">
        <v>40.087842625236476</v>
      </c>
      <c r="F7" s="197">
        <v>60.069390184538435</v>
      </c>
      <c r="G7" s="197">
        <v>61.818027736343112</v>
      </c>
      <c r="H7" s="197">
        <v>58.285479539097828</v>
      </c>
      <c r="I7" s="196">
        <v>71.293214142928861</v>
      </c>
      <c r="J7" s="197">
        <v>79.549206022887432</v>
      </c>
      <c r="K7" s="197">
        <v>63.240470686229877</v>
      </c>
      <c r="L7" s="197">
        <v>60.091795119445081</v>
      </c>
      <c r="M7" s="197">
        <v>68.985387315139619</v>
      </c>
      <c r="N7" s="198">
        <v>51.880992987594148</v>
      </c>
    </row>
    <row r="8" spans="1:16" ht="12.15" customHeight="1">
      <c r="A8" s="158" t="s">
        <v>67</v>
      </c>
      <c r="B8" s="187"/>
      <c r="C8" s="199">
        <v>42.223083930334667</v>
      </c>
      <c r="D8" s="200">
        <v>44.820722356997308</v>
      </c>
      <c r="E8" s="200">
        <v>39.566619361986945</v>
      </c>
      <c r="F8" s="200">
        <v>60.341562741841713</v>
      </c>
      <c r="G8" s="200">
        <v>62.369696998770905</v>
      </c>
      <c r="H8" s="200">
        <v>58.274142794234969</v>
      </c>
      <c r="I8" s="199">
        <v>71.108189767472467</v>
      </c>
      <c r="J8" s="200">
        <v>78.84326970036642</v>
      </c>
      <c r="K8" s="200">
        <v>63.563128960594881</v>
      </c>
      <c r="L8" s="200">
        <v>59.909351042878804</v>
      </c>
      <c r="M8" s="200">
        <v>68.353595764929395</v>
      </c>
      <c r="N8" s="201">
        <v>52.112278086410697</v>
      </c>
    </row>
    <row r="9" spans="1:16" ht="12.15" customHeight="1">
      <c r="A9" s="170" t="s">
        <v>68</v>
      </c>
      <c r="B9" s="187"/>
      <c r="C9" s="207">
        <v>43.868796129493873</v>
      </c>
      <c r="D9" s="207">
        <v>46.120553716263338</v>
      </c>
      <c r="E9" s="207">
        <v>41.567497532022898</v>
      </c>
      <c r="F9" s="207">
        <v>60.974171487621426</v>
      </c>
      <c r="G9" s="207">
        <v>62.76621687895296</v>
      </c>
      <c r="H9" s="207">
        <v>59.14951857006551</v>
      </c>
      <c r="I9" s="206">
        <v>71.402694569969867</v>
      </c>
      <c r="J9" s="207">
        <v>79.119602896210139</v>
      </c>
      <c r="K9" s="207">
        <v>63.87656354352378</v>
      </c>
      <c r="L9" s="207">
        <v>60.148422969650717</v>
      </c>
      <c r="M9" s="207">
        <v>68.623447453670138</v>
      </c>
      <c r="N9" s="208" t="s">
        <v>422</v>
      </c>
      <c r="O9" s="232"/>
      <c r="P9" s="1003"/>
    </row>
    <row r="10" spans="1:16" ht="12.15" customHeight="1">
      <c r="A10" s="188" t="s">
        <v>69</v>
      </c>
      <c r="B10" s="167"/>
      <c r="C10" s="205">
        <v>40.366690543643706</v>
      </c>
      <c r="D10" s="205">
        <v>42.080149963742912</v>
      </c>
      <c r="E10" s="205">
        <v>38.619702458449922</v>
      </c>
      <c r="F10" s="205">
        <v>59.192800145084732</v>
      </c>
      <c r="G10" s="205">
        <v>58.993070813200063</v>
      </c>
      <c r="H10" s="205">
        <v>59.395529159705319</v>
      </c>
      <c r="I10" s="242">
        <v>70.530851360937646</v>
      </c>
      <c r="J10" s="209">
        <v>76.95737072904781</v>
      </c>
      <c r="K10" s="209">
        <v>64.270730908091096</v>
      </c>
      <c r="L10" s="209">
        <v>59.390422264742021</v>
      </c>
      <c r="M10" s="209">
        <v>66.806188074297509</v>
      </c>
      <c r="N10" s="210">
        <v>52.551098392090061</v>
      </c>
      <c r="P10" s="1003"/>
    </row>
    <row r="11" spans="1:16" ht="12.15" customHeight="1">
      <c r="A11" s="154" t="s">
        <v>70</v>
      </c>
      <c r="C11" s="196">
        <v>36.264051241746728</v>
      </c>
      <c r="D11" s="197">
        <v>39.356363901200197</v>
      </c>
      <c r="E11" s="197">
        <v>33.118865289140672</v>
      </c>
      <c r="F11" s="197">
        <v>54.615932041530243</v>
      </c>
      <c r="G11" s="197">
        <v>57.281798815835927</v>
      </c>
      <c r="H11" s="197">
        <v>51.918078185903873</v>
      </c>
      <c r="I11" s="196">
        <v>68.174754732629552</v>
      </c>
      <c r="J11" s="197">
        <v>74.061144355833989</v>
      </c>
      <c r="K11" s="197">
        <v>62.448199591496483</v>
      </c>
      <c r="L11" s="197">
        <v>57.294605052492102</v>
      </c>
      <c r="M11" s="197">
        <v>64.147389844629927</v>
      </c>
      <c r="N11" s="198">
        <v>50.981385965312022</v>
      </c>
    </row>
    <row r="12" spans="1:16" ht="12.15" customHeight="1">
      <c r="A12" s="158" t="s">
        <v>71</v>
      </c>
      <c r="B12" s="240"/>
      <c r="C12" s="199">
        <v>31.687053799852809</v>
      </c>
      <c r="D12" s="200">
        <v>30.682895993040582</v>
      </c>
      <c r="E12" s="200">
        <v>32.706006789551211</v>
      </c>
      <c r="F12" s="200">
        <v>52.631645909322586</v>
      </c>
      <c r="G12" s="200">
        <v>52.576048153275984</v>
      </c>
      <c r="H12" s="200">
        <v>52.687734611471512</v>
      </c>
      <c r="I12" s="199">
        <v>68.150719703243183</v>
      </c>
      <c r="J12" s="200">
        <v>73.765657209021853</v>
      </c>
      <c r="K12" s="200">
        <v>62.695163799924664</v>
      </c>
      <c r="L12" s="200">
        <v>57.168156769332008</v>
      </c>
      <c r="M12" s="200">
        <v>63.768619527365011</v>
      </c>
      <c r="N12" s="201">
        <v>51.094353668656346</v>
      </c>
    </row>
    <row r="13" spans="1:16" ht="12.15" customHeight="1">
      <c r="A13" s="170" t="s">
        <v>72</v>
      </c>
      <c r="B13" s="240"/>
      <c r="C13" s="207">
        <v>30.933950842971193</v>
      </c>
      <c r="D13" s="207">
        <v>30.079846512843751</v>
      </c>
      <c r="E13" s="207">
        <v>31.79979075658186</v>
      </c>
      <c r="F13" s="207">
        <v>51.188019243644746</v>
      </c>
      <c r="G13" s="207">
        <v>50.641508433209395</v>
      </c>
      <c r="H13" s="207">
        <v>51.737978281443105</v>
      </c>
      <c r="I13" s="206">
        <v>66.860215722146435</v>
      </c>
      <c r="J13" s="207">
        <v>72.112461643888707</v>
      </c>
      <c r="K13" s="207">
        <v>61.763437834560136</v>
      </c>
      <c r="L13" s="207">
        <v>56.087385874133432</v>
      </c>
      <c r="M13" s="207">
        <v>62.349754531205015</v>
      </c>
      <c r="N13" s="208">
        <v>50.331435409928453</v>
      </c>
    </row>
    <row r="14" spans="1:16" ht="12.15" customHeight="1">
      <c r="A14" s="174" t="s">
        <v>73</v>
      </c>
      <c r="B14" s="181"/>
      <c r="C14" s="243">
        <v>32.142425162026136</v>
      </c>
      <c r="D14" s="243">
        <v>33.65438042671839</v>
      </c>
      <c r="E14" s="243">
        <v>30.613405397377154</v>
      </c>
      <c r="F14" s="243">
        <v>51.41536955390584</v>
      </c>
      <c r="G14" s="243">
        <v>52.570140637907024</v>
      </c>
      <c r="H14" s="244">
        <v>50.257729057378256</v>
      </c>
      <c r="I14" s="243">
        <v>67.017532724828271</v>
      </c>
      <c r="J14" s="243">
        <v>72.77440200322205</v>
      </c>
      <c r="K14" s="244">
        <v>61.439897405563258</v>
      </c>
      <c r="L14" s="243">
        <v>56.096474455965406</v>
      </c>
      <c r="M14" s="243">
        <v>62.789766066403509</v>
      </c>
      <c r="N14" s="245">
        <v>49.952882863319083</v>
      </c>
    </row>
    <row r="15" spans="1:16" ht="12.15" customHeight="1">
      <c r="A15" s="154" t="s">
        <v>108</v>
      </c>
      <c r="B15" s="187"/>
      <c r="C15" s="214">
        <v>31.201994377744455</v>
      </c>
      <c r="D15" s="214">
        <v>31.014293921903608</v>
      </c>
      <c r="E15" s="214">
        <v>31.391622773785098</v>
      </c>
      <c r="F15" s="214">
        <v>49.839706543890429</v>
      </c>
      <c r="G15" s="214">
        <v>49.203879658102132</v>
      </c>
      <c r="H15" s="215">
        <v>50.475568364045529</v>
      </c>
      <c r="I15" s="214">
        <v>66.38782991116652</v>
      </c>
      <c r="J15" s="214">
        <v>70.978344078214491</v>
      </c>
      <c r="K15" s="215">
        <v>61.945410854203743</v>
      </c>
      <c r="L15" s="214">
        <v>55.430383435448313</v>
      </c>
      <c r="M15" s="214">
        <v>60.999480970923948</v>
      </c>
      <c r="N15" s="216">
        <v>50.32408664307448</v>
      </c>
    </row>
    <row r="16" spans="1:16" ht="12.15" customHeight="1">
      <c r="A16" s="158" t="s">
        <v>74</v>
      </c>
      <c r="B16" s="187"/>
      <c r="C16" s="217">
        <v>30.069253421424069</v>
      </c>
      <c r="D16" s="217">
        <v>31.115659207170737</v>
      </c>
      <c r="E16" s="217">
        <v>29.012585921480195</v>
      </c>
      <c r="F16" s="217">
        <v>49.287376028947435</v>
      </c>
      <c r="G16" s="217">
        <v>48.845979598410544</v>
      </c>
      <c r="H16" s="218">
        <v>49.727889178632999</v>
      </c>
      <c r="I16" s="217">
        <v>66.549999222608491</v>
      </c>
      <c r="J16" s="217">
        <v>71.96644261698512</v>
      </c>
      <c r="K16" s="218">
        <v>61.313601189103146</v>
      </c>
      <c r="L16" s="217">
        <v>55.506155721387699</v>
      </c>
      <c r="M16" s="217">
        <v>61.832331185922513</v>
      </c>
      <c r="N16" s="219">
        <v>49.711091570181949</v>
      </c>
    </row>
    <row r="17" spans="1:14" ht="12.15" customHeight="1">
      <c r="A17" s="170" t="s">
        <v>75</v>
      </c>
      <c r="B17" s="187"/>
      <c r="C17" s="220">
        <v>30.386359914568711</v>
      </c>
      <c r="D17" s="220">
        <v>30.92907668260608</v>
      </c>
      <c r="E17" s="220">
        <v>29.838031207689241</v>
      </c>
      <c r="F17" s="220">
        <v>49.147021759005561</v>
      </c>
      <c r="G17" s="220">
        <v>48.16220294766272</v>
      </c>
      <c r="H17" s="221">
        <v>50.128450339028845</v>
      </c>
      <c r="I17" s="220">
        <v>66.569940680173502</v>
      </c>
      <c r="J17" s="220">
        <v>71.672364005616203</v>
      </c>
      <c r="K17" s="221">
        <v>61.64236704866024</v>
      </c>
      <c r="L17" s="220">
        <v>55.480365549250948</v>
      </c>
      <c r="M17" s="220">
        <v>61.592870923623188</v>
      </c>
      <c r="N17" s="222">
        <v>49.886600997249857</v>
      </c>
    </row>
    <row r="18" spans="1:14" ht="12.15" customHeight="1">
      <c r="A18" s="188" t="s">
        <v>76</v>
      </c>
      <c r="B18" s="167"/>
      <c r="C18" s="246">
        <v>27.939371168777317</v>
      </c>
      <c r="D18" s="246">
        <v>28.058580057753769</v>
      </c>
      <c r="E18" s="246">
        <v>27.819122523552533</v>
      </c>
      <c r="F18" s="246">
        <v>48.758251308532436</v>
      </c>
      <c r="G18" s="246">
        <v>48.513933512273205</v>
      </c>
      <c r="H18" s="247">
        <v>49.001068615124417</v>
      </c>
      <c r="I18" s="246">
        <v>67.226728246889422</v>
      </c>
      <c r="J18" s="246">
        <v>72.152848407751918</v>
      </c>
      <c r="K18" s="247">
        <v>62.476085282378676</v>
      </c>
      <c r="L18" s="248">
        <v>56.021600068957049</v>
      </c>
      <c r="M18" s="248">
        <v>61.828055953721169</v>
      </c>
      <c r="N18" s="249">
        <v>50.71469681681041</v>
      </c>
    </row>
    <row r="19" spans="1:14" ht="12.15" customHeight="1">
      <c r="A19" s="154" t="s">
        <v>109</v>
      </c>
      <c r="B19" s="187"/>
      <c r="C19" s="214">
        <v>27.672980251045381</v>
      </c>
      <c r="D19" s="214">
        <v>27.598839023854758</v>
      </c>
      <c r="E19" s="214">
        <v>27.747764655087529</v>
      </c>
      <c r="F19" s="214">
        <v>47.302777779248764</v>
      </c>
      <c r="G19" s="214">
        <v>47.191706487600037</v>
      </c>
      <c r="H19" s="215">
        <v>47.412945034563165</v>
      </c>
      <c r="I19" s="214">
        <v>66.659902653894918</v>
      </c>
      <c r="J19" s="214">
        <v>71.832972869908843</v>
      </c>
      <c r="K19" s="215">
        <v>61.675618480122047</v>
      </c>
      <c r="L19" s="214">
        <v>55.383920067105798</v>
      </c>
      <c r="M19" s="214">
        <v>61.372294108665834</v>
      </c>
      <c r="N19" s="216">
        <v>49.915080148708846</v>
      </c>
    </row>
    <row r="20" spans="1:14" ht="12.15" customHeight="1">
      <c r="A20" s="158" t="s">
        <v>77</v>
      </c>
      <c r="B20" s="187"/>
      <c r="C20" s="217">
        <v>26.487317061967076</v>
      </c>
      <c r="D20" s="217">
        <v>25.386089202363678</v>
      </c>
      <c r="E20" s="217">
        <v>27.598008643014648</v>
      </c>
      <c r="F20" s="217">
        <v>47.590176880838307</v>
      </c>
      <c r="G20" s="217">
        <v>46.783935262424372</v>
      </c>
      <c r="H20" s="218">
        <v>48.388622289596057</v>
      </c>
      <c r="I20" s="217">
        <v>66.949439993938</v>
      </c>
      <c r="J20" s="217">
        <v>70.945758570682045</v>
      </c>
      <c r="K20" s="218">
        <v>63.103228723485891</v>
      </c>
      <c r="L20" s="217">
        <v>55.516201412995457</v>
      </c>
      <c r="M20" s="217">
        <v>60.55776346183923</v>
      </c>
      <c r="N20" s="219">
        <v>50.916468720997067</v>
      </c>
    </row>
    <row r="21" spans="1:14" ht="12.15" customHeight="1">
      <c r="A21" s="170" t="s">
        <v>78</v>
      </c>
      <c r="B21" s="187"/>
      <c r="C21" s="220">
        <v>25.529610090398499</v>
      </c>
      <c r="D21" s="220">
        <v>26.62192392950951</v>
      </c>
      <c r="E21" s="220">
        <v>24.427253529032846</v>
      </c>
      <c r="F21" s="220">
        <v>44.90581205228856</v>
      </c>
      <c r="G21" s="220">
        <v>45.504064332501635</v>
      </c>
      <c r="H21" s="221">
        <v>44.314151583587261</v>
      </c>
      <c r="I21" s="220">
        <v>65.280529017503895</v>
      </c>
      <c r="J21" s="220">
        <v>70.759125310356936</v>
      </c>
      <c r="K21" s="221">
        <v>60.012899598083223</v>
      </c>
      <c r="L21" s="220">
        <v>54.100319978419435</v>
      </c>
      <c r="M21" s="220">
        <v>60.273643851435047</v>
      </c>
      <c r="N21" s="222">
        <v>48.473178581563687</v>
      </c>
    </row>
    <row r="22" spans="1:14" ht="12.15" customHeight="1">
      <c r="A22" s="191" t="s">
        <v>79</v>
      </c>
      <c r="B22" s="175"/>
      <c r="C22" s="223">
        <v>24.334025465051315</v>
      </c>
      <c r="D22" s="223">
        <v>24.565309663264287</v>
      </c>
      <c r="E22" s="223">
        <v>24.100970485273905</v>
      </c>
      <c r="F22" s="223">
        <v>44.947354181986988</v>
      </c>
      <c r="G22" s="223">
        <v>44.950504353757772</v>
      </c>
      <c r="H22" s="224">
        <v>44.944247272532444</v>
      </c>
      <c r="I22" s="223">
        <v>64.345849588719872</v>
      </c>
      <c r="J22" s="223">
        <v>68.619967024558633</v>
      </c>
      <c r="K22" s="224">
        <v>60.241456804120141</v>
      </c>
      <c r="L22" s="225">
        <v>53.322679589072273</v>
      </c>
      <c r="M22" s="225">
        <v>58.547747973322601</v>
      </c>
      <c r="N22" s="226">
        <v>48.565085837939861</v>
      </c>
    </row>
    <row r="23" spans="1:14" ht="12.15" customHeight="1">
      <c r="A23" s="154" t="s">
        <v>110</v>
      </c>
      <c r="B23" s="187"/>
      <c r="C23" s="196">
        <v>21.468242733446942</v>
      </c>
      <c r="D23" s="196">
        <v>19.691222202216181</v>
      </c>
      <c r="E23" s="196">
        <v>23.255952515886555</v>
      </c>
      <c r="F23" s="196">
        <v>43.563130798344872</v>
      </c>
      <c r="G23" s="196">
        <v>42.030812043543897</v>
      </c>
      <c r="H23" s="196">
        <v>45.070764896449347</v>
      </c>
      <c r="I23" s="196">
        <v>64.584623501642369</v>
      </c>
      <c r="J23" s="196">
        <v>67.767226045408705</v>
      </c>
      <c r="K23" s="196">
        <v>61.533328058528745</v>
      </c>
      <c r="L23" s="196">
        <v>53.504324861164591</v>
      </c>
      <c r="M23" s="196">
        <v>57.721029169991183</v>
      </c>
      <c r="N23" s="198">
        <v>49.670239028882229</v>
      </c>
    </row>
    <row r="24" spans="1:14" ht="12.15" customHeight="1">
      <c r="A24" s="158" t="s">
        <v>80</v>
      </c>
      <c r="B24" s="187"/>
      <c r="C24" s="199">
        <v>23.525324795375681</v>
      </c>
      <c r="D24" s="200">
        <v>21.29838824645504</v>
      </c>
      <c r="E24" s="200">
        <v>25.766441544308087</v>
      </c>
      <c r="F24" s="200">
        <v>43.663835103870078</v>
      </c>
      <c r="G24" s="200">
        <v>41.832427445845326</v>
      </c>
      <c r="H24" s="200">
        <v>45.463727427924731</v>
      </c>
      <c r="I24" s="199">
        <v>64.595813231680921</v>
      </c>
      <c r="J24" s="200">
        <v>67.738491155994524</v>
      </c>
      <c r="K24" s="200">
        <v>61.586475301108273</v>
      </c>
      <c r="L24" s="200">
        <v>53.59133659566016</v>
      </c>
      <c r="M24" s="200">
        <v>57.88145664381981</v>
      </c>
      <c r="N24" s="201">
        <v>49.694688286608596</v>
      </c>
    </row>
    <row r="25" spans="1:14" ht="12.15" customHeight="1">
      <c r="A25" s="162" t="s">
        <v>81</v>
      </c>
      <c r="B25" s="187"/>
      <c r="C25" s="202">
        <v>21.520225524076093</v>
      </c>
      <c r="D25" s="203">
        <v>21.445746762485246</v>
      </c>
      <c r="E25" s="203">
        <v>21.595290873598607</v>
      </c>
      <c r="F25" s="203">
        <v>42.480944033882288</v>
      </c>
      <c r="G25" s="203">
        <v>41.859335217911863</v>
      </c>
      <c r="H25" s="203">
        <v>43.091930208992409</v>
      </c>
      <c r="I25" s="202">
        <v>64.282414213656267</v>
      </c>
      <c r="J25" s="203">
        <v>67.897564629188267</v>
      </c>
      <c r="K25" s="203">
        <v>60.823738010018495</v>
      </c>
      <c r="L25" s="203">
        <v>53.323871701939346</v>
      </c>
      <c r="M25" s="203">
        <v>58.076556901022656</v>
      </c>
      <c r="N25" s="204">
        <v>49.011021981982019</v>
      </c>
    </row>
    <row r="26" spans="1:14" ht="12.15" customHeight="1">
      <c r="A26" s="188" t="s">
        <v>82</v>
      </c>
      <c r="B26" s="167"/>
      <c r="C26" s="246">
        <v>20.275329762632211</v>
      </c>
      <c r="D26" s="246">
        <v>19.599317478903941</v>
      </c>
      <c r="E26" s="246">
        <v>20.955920350598188</v>
      </c>
      <c r="F26" s="246">
        <v>39.660765680336304</v>
      </c>
      <c r="G26" s="246">
        <v>39.326466010416027</v>
      </c>
      <c r="H26" s="247">
        <v>39.988918933181324</v>
      </c>
      <c r="I26" s="246">
        <v>63.484345576254377</v>
      </c>
      <c r="J26" s="246">
        <v>66.671037132501013</v>
      </c>
      <c r="K26" s="247">
        <v>60.439369470682593</v>
      </c>
      <c r="L26" s="248">
        <v>52.469071887592314</v>
      </c>
      <c r="M26" s="248">
        <v>56.864947197387558</v>
      </c>
      <c r="N26" s="249">
        <v>48.484869453195827</v>
      </c>
    </row>
    <row r="27" spans="1:14" ht="12.15" customHeight="1">
      <c r="A27" s="154" t="s">
        <v>83</v>
      </c>
      <c r="B27" s="187"/>
      <c r="C27" s="196">
        <v>22.164532809604275</v>
      </c>
      <c r="D27" s="196">
        <v>19.978241896497686</v>
      </c>
      <c r="E27" s="196">
        <v>24.368144867604876</v>
      </c>
      <c r="F27" s="196">
        <v>42.313388541922912</v>
      </c>
      <c r="G27" s="196">
        <v>41.554199558454791</v>
      </c>
      <c r="H27" s="196">
        <v>43.058627145446096</v>
      </c>
      <c r="I27" s="196">
        <v>63.587017097004093</v>
      </c>
      <c r="J27" s="196">
        <v>66.663476121489808</v>
      </c>
      <c r="K27" s="196">
        <v>60.649765579066063</v>
      </c>
      <c r="L27" s="196">
        <v>52.308046700152261</v>
      </c>
      <c r="M27" s="196">
        <v>56.64271145664032</v>
      </c>
      <c r="N27" s="198">
        <v>48.382759143615864</v>
      </c>
    </row>
    <row r="28" spans="1:14" ht="12.15" customHeight="1">
      <c r="A28" s="158" t="s">
        <v>84</v>
      </c>
      <c r="B28" s="187"/>
      <c r="C28" s="199">
        <v>22.272991263735989</v>
      </c>
      <c r="D28" s="200">
        <v>21.97487369653015</v>
      </c>
      <c r="E28" s="200">
        <v>22.574036695596913</v>
      </c>
      <c r="F28" s="200">
        <v>41.302388798504289</v>
      </c>
      <c r="G28" s="200">
        <v>41.711226652604246</v>
      </c>
      <c r="H28" s="200">
        <v>40.9004218490428</v>
      </c>
      <c r="I28" s="199">
        <v>63.433621836770648</v>
      </c>
      <c r="J28" s="200">
        <v>67.640505498634923</v>
      </c>
      <c r="K28" s="200">
        <v>59.418380832679112</v>
      </c>
      <c r="L28" s="200">
        <v>52.013385180029402</v>
      </c>
      <c r="M28" s="200">
        <v>57.121234735872449</v>
      </c>
      <c r="N28" s="201">
        <v>47.390232058984886</v>
      </c>
    </row>
    <row r="29" spans="1:14" ht="12.15" customHeight="1">
      <c r="A29" s="170" t="s">
        <v>85</v>
      </c>
      <c r="B29" s="187"/>
      <c r="C29" s="202">
        <v>19.940336517847179</v>
      </c>
      <c r="D29" s="203">
        <v>22.133510574615574</v>
      </c>
      <c r="E29" s="203">
        <v>17.721680610920885</v>
      </c>
      <c r="F29" s="203">
        <v>41.458156429796183</v>
      </c>
      <c r="G29" s="203">
        <v>42.960655985283438</v>
      </c>
      <c r="H29" s="203">
        <v>39.980107750853215</v>
      </c>
      <c r="I29" s="202">
        <v>63.22944798922795</v>
      </c>
      <c r="J29" s="203">
        <v>67.928741192730101</v>
      </c>
      <c r="K29" s="203">
        <v>58.749023284026023</v>
      </c>
      <c r="L29" s="203">
        <v>51.613060731151229</v>
      </c>
      <c r="M29" s="203">
        <v>57.13028224952329</v>
      </c>
      <c r="N29" s="204">
        <v>46.625101471154103</v>
      </c>
    </row>
    <row r="30" spans="1:14" ht="12.15" customHeight="1">
      <c r="A30" s="174" t="s">
        <v>86</v>
      </c>
      <c r="B30" s="175"/>
      <c r="C30" s="223">
        <v>20.386972283135957</v>
      </c>
      <c r="D30" s="223">
        <v>21.728566216925241</v>
      </c>
      <c r="E30" s="223">
        <v>19.029773314947541</v>
      </c>
      <c r="F30" s="223">
        <v>40.017713671035239</v>
      </c>
      <c r="G30" s="223">
        <v>39.835180972433037</v>
      </c>
      <c r="H30" s="224">
        <v>40.197249313190412</v>
      </c>
      <c r="I30" s="223">
        <v>62.649844042115504</v>
      </c>
      <c r="J30" s="223">
        <v>66.842108979312187</v>
      </c>
      <c r="K30" s="224">
        <v>58.657034635154062</v>
      </c>
      <c r="L30" s="225">
        <v>50.953441059409357</v>
      </c>
      <c r="M30" s="225">
        <v>55.875974126300669</v>
      </c>
      <c r="N30" s="226">
        <v>46.508138906662161</v>
      </c>
    </row>
    <row r="31" spans="1:14" ht="12.15" customHeight="1">
      <c r="A31" s="154" t="s">
        <v>87</v>
      </c>
      <c r="B31" s="187"/>
      <c r="C31" s="196">
        <v>18.621267366900945</v>
      </c>
      <c r="D31" s="196">
        <v>19.973037766984756</v>
      </c>
      <c r="E31" s="196">
        <v>17.253411944519002</v>
      </c>
      <c r="F31" s="196">
        <v>38.531847408478569</v>
      </c>
      <c r="G31" s="196">
        <v>39.909917570641475</v>
      </c>
      <c r="H31" s="196">
        <v>37.175752703219395</v>
      </c>
      <c r="I31" s="196">
        <v>62.206350383934485</v>
      </c>
      <c r="J31" s="196">
        <v>66.879711827250645</v>
      </c>
      <c r="K31" s="196">
        <v>57.75848901164732</v>
      </c>
      <c r="L31" s="196">
        <v>50.497731152402167</v>
      </c>
      <c r="M31" s="196">
        <v>55.771980583581119</v>
      </c>
      <c r="N31" s="198">
        <v>45.738894750616701</v>
      </c>
    </row>
    <row r="32" spans="1:14" ht="12.15" customHeight="1">
      <c r="A32" s="158" t="s">
        <v>88</v>
      </c>
      <c r="B32" s="187"/>
      <c r="C32" s="199">
        <v>20.558473650769425</v>
      </c>
      <c r="D32" s="200">
        <v>21.688376211162357</v>
      </c>
      <c r="E32" s="200">
        <v>19.415912981577392</v>
      </c>
      <c r="F32" s="200">
        <v>40.39346061817087</v>
      </c>
      <c r="G32" s="200">
        <v>42.752960394745564</v>
      </c>
      <c r="H32" s="200">
        <v>38.065861039030231</v>
      </c>
      <c r="I32" s="199">
        <v>63.398847415515078</v>
      </c>
      <c r="J32" s="200">
        <v>68.163179902693429</v>
      </c>
      <c r="K32" s="200">
        <v>58.859920996837907</v>
      </c>
      <c r="L32" s="200">
        <v>51.415493306497233</v>
      </c>
      <c r="M32" s="200">
        <v>56.89752486307453</v>
      </c>
      <c r="N32" s="201">
        <v>46.466477948969938</v>
      </c>
    </row>
    <row r="33" spans="1:17" ht="12.15" customHeight="1">
      <c r="A33" s="170" t="s">
        <v>89</v>
      </c>
      <c r="B33" s="187"/>
      <c r="C33" s="202">
        <v>20.762778483218629</v>
      </c>
      <c r="D33" s="203">
        <v>20.893723799660524</v>
      </c>
      <c r="E33" s="203">
        <v>20.630272207212016</v>
      </c>
      <c r="F33" s="203">
        <v>41.016115248674332</v>
      </c>
      <c r="G33" s="203">
        <v>42.248503304201918</v>
      </c>
      <c r="H33" s="203">
        <v>39.799294869832181</v>
      </c>
      <c r="I33" s="202">
        <v>64.578187998589343</v>
      </c>
      <c r="J33" s="203">
        <v>70.167629257942309</v>
      </c>
      <c r="K33" s="203">
        <v>59.25350572903308</v>
      </c>
      <c r="L33" s="203">
        <v>52.496896404792352</v>
      </c>
      <c r="M33" s="203">
        <v>58.743855233087331</v>
      </c>
      <c r="N33" s="204">
        <v>46.858414003465576</v>
      </c>
    </row>
    <row r="34" spans="1:17" ht="12.15" customHeight="1">
      <c r="A34" s="174" t="s">
        <v>90</v>
      </c>
      <c r="B34" s="175"/>
      <c r="C34" s="223">
        <v>22.159513285807918</v>
      </c>
      <c r="D34" s="223">
        <v>21.496683804802217</v>
      </c>
      <c r="E34" s="223">
        <v>22.829094346543439</v>
      </c>
      <c r="F34" s="223">
        <v>40.77636831287851</v>
      </c>
      <c r="G34" s="223">
        <v>39.155234480658997</v>
      </c>
      <c r="H34" s="224">
        <v>42.373236273399243</v>
      </c>
      <c r="I34" s="223">
        <v>65.520524641089793</v>
      </c>
      <c r="J34" s="223">
        <v>68.669196383823731</v>
      </c>
      <c r="K34" s="224">
        <v>62.523422375518059</v>
      </c>
      <c r="L34" s="225">
        <v>53.148742943545798</v>
      </c>
      <c r="M34" s="225">
        <v>57.382321806251461</v>
      </c>
      <c r="N34" s="226">
        <v>49.33053111300331</v>
      </c>
      <c r="O34" s="250"/>
      <c r="P34" s="251"/>
      <c r="Q34" s="251"/>
    </row>
    <row r="35" spans="1:17" ht="12.15" customHeight="1">
      <c r="A35" s="154" t="s">
        <v>91</v>
      </c>
      <c r="B35" s="187"/>
      <c r="C35" s="196">
        <v>21.067522589357619</v>
      </c>
      <c r="D35" s="196">
        <v>20.300350611059674</v>
      </c>
      <c r="E35" s="196">
        <v>21.842677808423506</v>
      </c>
      <c r="F35" s="196">
        <v>39.348517169059136</v>
      </c>
      <c r="G35" s="196">
        <v>38.821376605647963</v>
      </c>
      <c r="H35" s="196">
        <v>39.867794573370055</v>
      </c>
      <c r="I35" s="196">
        <v>65.402110457037878</v>
      </c>
      <c r="J35" s="196">
        <v>68.887493456160826</v>
      </c>
      <c r="K35" s="196">
        <v>62.085719264828079</v>
      </c>
      <c r="L35" s="196">
        <v>53.079690340157953</v>
      </c>
      <c r="M35" s="196">
        <v>57.537082511251619</v>
      </c>
      <c r="N35" s="198">
        <v>49.061256472368136</v>
      </c>
      <c r="O35" s="251"/>
      <c r="P35" s="251"/>
      <c r="Q35" s="251"/>
    </row>
    <row r="36" spans="1:17" ht="12.15" customHeight="1">
      <c r="A36" s="158" t="s">
        <v>92</v>
      </c>
      <c r="B36" s="187"/>
      <c r="C36" s="199">
        <v>24.132065671888036</v>
      </c>
      <c r="D36" s="200">
        <v>22.518460831136171</v>
      </c>
      <c r="E36" s="200">
        <v>25.769014711421562</v>
      </c>
      <c r="F36" s="200">
        <v>42.02406101102882</v>
      </c>
      <c r="G36" s="200">
        <v>41.491436325931822</v>
      </c>
      <c r="H36" s="200">
        <v>42.550737154591765</v>
      </c>
      <c r="I36" s="199">
        <v>66.191111214669604</v>
      </c>
      <c r="J36" s="200">
        <v>70.873396270579505</v>
      </c>
      <c r="K36" s="200">
        <v>61.731511197070233</v>
      </c>
      <c r="L36" s="200">
        <v>53.564859616314997</v>
      </c>
      <c r="M36" s="200">
        <v>59.045852590133698</v>
      </c>
      <c r="N36" s="201">
        <v>48.620357751444352</v>
      </c>
      <c r="O36" s="251"/>
      <c r="P36" s="251"/>
      <c r="Q36" s="251"/>
    </row>
    <row r="37" spans="1:17" ht="12.15" customHeight="1">
      <c r="A37" s="170" t="s">
        <v>93</v>
      </c>
      <c r="B37" s="187"/>
      <c r="C37" s="202">
        <v>23.612049244715823</v>
      </c>
      <c r="D37" s="203">
        <v>24.317444888721962</v>
      </c>
      <c r="E37" s="203">
        <v>22.895121690317808</v>
      </c>
      <c r="F37" s="203">
        <v>42.049390090988439</v>
      </c>
      <c r="G37" s="203">
        <v>43.814891796283163</v>
      </c>
      <c r="H37" s="203">
        <v>40.301982844662668</v>
      </c>
      <c r="I37" s="202">
        <v>66.241564418327698</v>
      </c>
      <c r="J37" s="203">
        <v>71.384010814918724</v>
      </c>
      <c r="K37" s="203">
        <v>61.345962143580245</v>
      </c>
      <c r="L37" s="203">
        <v>53.532367853238597</v>
      </c>
      <c r="M37" s="203">
        <v>59.324615087736298</v>
      </c>
      <c r="N37" s="204">
        <v>48.309645385664552</v>
      </c>
      <c r="O37" s="251"/>
      <c r="P37" s="251"/>
      <c r="Q37" s="251"/>
    </row>
    <row r="38" spans="1:17" ht="12.15" customHeight="1">
      <c r="A38" s="174" t="s">
        <v>94</v>
      </c>
      <c r="B38" s="175"/>
      <c r="C38" s="223">
        <v>23.019883466057674</v>
      </c>
      <c r="D38" s="223">
        <v>24.466964445233234</v>
      </c>
      <c r="E38" s="223">
        <v>21.548073369316484</v>
      </c>
      <c r="F38" s="223">
        <v>40.86209755765681</v>
      </c>
      <c r="G38" s="223">
        <v>40.568500551436763</v>
      </c>
      <c r="H38" s="224">
        <v>41.152444642256484</v>
      </c>
      <c r="I38" s="223">
        <v>66.840952067924135</v>
      </c>
      <c r="J38" s="223">
        <v>70.531430423550631</v>
      </c>
      <c r="K38" s="224">
        <v>63.329537271720504</v>
      </c>
      <c r="L38" s="225">
        <v>54.057831082050377</v>
      </c>
      <c r="M38" s="225">
        <v>58.653527221320047</v>
      </c>
      <c r="N38" s="226">
        <v>49.914816427998062</v>
      </c>
      <c r="O38" s="251"/>
      <c r="P38" s="251"/>
      <c r="Q38" s="251"/>
    </row>
    <row r="39" spans="1:17" ht="12.15" customHeight="1">
      <c r="A39" s="154" t="s">
        <v>95</v>
      </c>
      <c r="B39" s="187"/>
      <c r="C39" s="197">
        <v>22.398410720293249</v>
      </c>
      <c r="D39" s="197">
        <v>23.31964657732108</v>
      </c>
      <c r="E39" s="197">
        <v>21.460578370675762</v>
      </c>
      <c r="F39" s="197">
        <v>39.235279943564073</v>
      </c>
      <c r="G39" s="197">
        <v>40.124883457850459</v>
      </c>
      <c r="H39" s="231">
        <v>38.354724905632615</v>
      </c>
      <c r="I39" s="197">
        <v>66.385374451017796</v>
      </c>
      <c r="J39" s="197">
        <v>70.62664796533393</v>
      </c>
      <c r="K39" s="231">
        <v>62.350724278853122</v>
      </c>
      <c r="L39" s="197">
        <v>53.441064732808705</v>
      </c>
      <c r="M39" s="197">
        <v>58.474407004670702</v>
      </c>
      <c r="N39" s="198">
        <v>48.90437799188966</v>
      </c>
    </row>
    <row r="40" spans="1:17" ht="12.15" customHeight="1">
      <c r="A40" s="158" t="s">
        <v>96</v>
      </c>
      <c r="B40" s="187"/>
      <c r="C40" s="200">
        <v>22.093499288550266</v>
      </c>
      <c r="D40" s="200">
        <v>21.873700994215255</v>
      </c>
      <c r="E40" s="200">
        <v>22.317517694492579</v>
      </c>
      <c r="F40" s="200">
        <v>40.249089191790269</v>
      </c>
      <c r="G40" s="200">
        <v>39.841321398047114</v>
      </c>
      <c r="H40" s="233">
        <v>40.653294583500617</v>
      </c>
      <c r="I40" s="200">
        <v>66.613864623547315</v>
      </c>
      <c r="J40" s="200">
        <v>70.484168288509821</v>
      </c>
      <c r="K40" s="233">
        <v>62.931849079292753</v>
      </c>
      <c r="L40" s="200">
        <v>53.625194652100923</v>
      </c>
      <c r="M40" s="200">
        <v>58.368512387348375</v>
      </c>
      <c r="N40" s="201">
        <v>49.34973906331971</v>
      </c>
    </row>
    <row r="41" spans="1:17" ht="12.15" customHeight="1">
      <c r="A41" s="170" t="s">
        <v>97</v>
      </c>
      <c r="B41" s="187"/>
      <c r="C41" s="220">
        <v>22.508708367247838</v>
      </c>
      <c r="D41" s="220">
        <v>21.327190446158063</v>
      </c>
      <c r="E41" s="220">
        <v>23.714800131337931</v>
      </c>
      <c r="F41" s="220">
        <v>41.076940930718358</v>
      </c>
      <c r="G41" s="220">
        <v>41.504690956210013</v>
      </c>
      <c r="H41" s="221">
        <v>40.6522584621503</v>
      </c>
      <c r="I41" s="220">
        <v>66.644224109933148</v>
      </c>
      <c r="J41" s="220">
        <v>71.24671843871333</v>
      </c>
      <c r="K41" s="221">
        <v>62.265006220914628</v>
      </c>
      <c r="L41" s="220">
        <v>53.554500137943919</v>
      </c>
      <c r="M41" s="220">
        <v>58.843405290006011</v>
      </c>
      <c r="N41" s="222">
        <v>48.786543092711888</v>
      </c>
    </row>
    <row r="42" spans="1:17" ht="12.15" customHeight="1">
      <c r="A42" s="174" t="s">
        <v>98</v>
      </c>
      <c r="B42" s="175"/>
      <c r="C42" s="223">
        <v>21.367016958537672</v>
      </c>
      <c r="D42" s="223">
        <v>21.27577939782946</v>
      </c>
      <c r="E42" s="223">
        <v>21.460210997984326</v>
      </c>
      <c r="F42" s="223">
        <v>40.204885101813865</v>
      </c>
      <c r="G42" s="223">
        <v>40.163896633309548</v>
      </c>
      <c r="H42" s="224">
        <v>40.245616812111138</v>
      </c>
      <c r="I42" s="223">
        <v>67.25667234439932</v>
      </c>
      <c r="J42" s="223">
        <v>71.231502321991556</v>
      </c>
      <c r="K42" s="224">
        <v>63.475808454663351</v>
      </c>
      <c r="L42" s="223">
        <v>53.95930325295754</v>
      </c>
      <c r="M42" s="223">
        <v>58.783462455765303</v>
      </c>
      <c r="N42" s="230">
        <v>49.611433152526267</v>
      </c>
    </row>
    <row r="43" spans="1:17" ht="12.15" customHeight="1">
      <c r="A43" s="154" t="s">
        <v>99</v>
      </c>
      <c r="B43" s="187"/>
      <c r="C43" s="214">
        <v>21.917967586981348</v>
      </c>
      <c r="D43" s="214">
        <v>20.668919903325381</v>
      </c>
      <c r="E43" s="214">
        <v>23.192813867405885</v>
      </c>
      <c r="F43" s="214">
        <v>39.350461642385042</v>
      </c>
      <c r="G43" s="214">
        <v>38.652375350459536</v>
      </c>
      <c r="H43" s="215">
        <v>40.044168224756163</v>
      </c>
      <c r="I43" s="214">
        <v>67.050167818148665</v>
      </c>
      <c r="J43" s="214">
        <v>71.248128508394728</v>
      </c>
      <c r="K43" s="215">
        <v>63.05939175280173</v>
      </c>
      <c r="L43" s="214">
        <v>53.751010681744823</v>
      </c>
      <c r="M43" s="214">
        <v>58.843002990663337</v>
      </c>
      <c r="N43" s="216">
        <v>49.164206937355324</v>
      </c>
    </row>
    <row r="44" spans="1:17" ht="12.15" customHeight="1">
      <c r="A44" s="158" t="s">
        <v>100</v>
      </c>
      <c r="B44" s="187"/>
      <c r="C44" s="217">
        <v>23.113730970172988</v>
      </c>
      <c r="D44" s="217">
        <v>22.837842603736103</v>
      </c>
      <c r="E44" s="217">
        <v>23.395062214154176</v>
      </c>
      <c r="F44" s="217">
        <v>40.84555187989902</v>
      </c>
      <c r="G44" s="217">
        <v>39.595306304377168</v>
      </c>
      <c r="H44" s="218">
        <v>42.087893909222586</v>
      </c>
      <c r="I44" s="217">
        <v>68.068294999191338</v>
      </c>
      <c r="J44" s="217">
        <v>72.102190551931628</v>
      </c>
      <c r="K44" s="218">
        <v>64.235114018216763</v>
      </c>
      <c r="L44" s="217">
        <v>54.469911414821354</v>
      </c>
      <c r="M44" s="217">
        <v>59.347159334592227</v>
      </c>
      <c r="N44" s="219">
        <v>50.077912471328055</v>
      </c>
    </row>
    <row r="45" spans="1:17" ht="12.15" customHeight="1">
      <c r="A45" s="170" t="s">
        <v>101</v>
      </c>
      <c r="B45" s="187"/>
      <c r="C45" s="220">
        <v>25.221395431432487</v>
      </c>
      <c r="D45" s="220">
        <v>24.729190058467047</v>
      </c>
      <c r="E45" s="220">
        <v>25.723278533335716</v>
      </c>
      <c r="F45" s="220">
        <v>42.870137988259138</v>
      </c>
      <c r="G45" s="220">
        <v>41.108920008206908</v>
      </c>
      <c r="H45" s="221">
        <v>44.620724987093077</v>
      </c>
      <c r="I45" s="220">
        <v>68.745366237356961</v>
      </c>
      <c r="J45" s="220">
        <v>73.261452313142939</v>
      </c>
      <c r="K45" s="221">
        <v>64.455067412435199</v>
      </c>
      <c r="L45" s="220">
        <v>55.087016668686246</v>
      </c>
      <c r="M45" s="220">
        <v>60.429935590599008</v>
      </c>
      <c r="N45" s="1002">
        <f>I45-C45</f>
        <v>43.523970805924478</v>
      </c>
    </row>
    <row r="46" spans="1:17" ht="12.15" customHeight="1" thickBot="1">
      <c r="A46" s="182" t="s">
        <v>102</v>
      </c>
      <c r="B46" s="193"/>
      <c r="C46" s="252">
        <v>23.800954209784035</v>
      </c>
      <c r="D46" s="252">
        <v>24.857138300037271</v>
      </c>
      <c r="E46" s="252">
        <v>22.724426086509077</v>
      </c>
      <c r="F46" s="252">
        <v>42.257938183851806</v>
      </c>
      <c r="G46" s="252">
        <v>42.736744514027698</v>
      </c>
      <c r="H46" s="253">
        <v>41.782114813151637</v>
      </c>
      <c r="I46" s="252">
        <v>68.089456961749718</v>
      </c>
      <c r="J46" s="252">
        <v>72.049905196214496</v>
      </c>
      <c r="K46" s="253">
        <v>64.328025586942815</v>
      </c>
      <c r="L46" s="252">
        <v>54.617826659320208</v>
      </c>
      <c r="M46" s="252">
        <v>59.370098773742029</v>
      </c>
      <c r="N46" s="254">
        <v>50.340298418388905</v>
      </c>
    </row>
    <row r="47" spans="1:17" ht="12.15" customHeight="1" thickTop="1">
      <c r="A47" s="826" t="s">
        <v>402</v>
      </c>
      <c r="B47" s="820"/>
      <c r="C47" s="842">
        <v>27.517259842830057</v>
      </c>
      <c r="D47" s="842">
        <v>28.326311980211958</v>
      </c>
      <c r="E47" s="842">
        <v>26.693591581646007</v>
      </c>
      <c r="F47" s="842">
        <v>45.734567457723017</v>
      </c>
      <c r="G47" s="842">
        <v>45.503042835118045</v>
      </c>
      <c r="H47" s="842">
        <v>45.964366207076047</v>
      </c>
      <c r="I47" s="843">
        <v>68.360406027619874</v>
      </c>
      <c r="J47" s="843">
        <v>72.626171737774271</v>
      </c>
      <c r="K47" s="844">
        <v>64.31097767252426</v>
      </c>
      <c r="L47" s="843">
        <v>54.790648017356958</v>
      </c>
      <c r="M47" s="843">
        <v>59.858238081810129</v>
      </c>
      <c r="N47" s="845">
        <v>50.231343064456574</v>
      </c>
    </row>
    <row r="48" spans="1:17" ht="13.65" customHeight="1">
      <c r="A48" s="831" t="s">
        <v>403</v>
      </c>
      <c r="B48" s="832"/>
      <c r="C48" s="846">
        <v>27.304357818383895</v>
      </c>
      <c r="D48" s="846">
        <v>28.275343695431907</v>
      </c>
      <c r="E48" s="846">
        <v>26.316507672870284</v>
      </c>
      <c r="F48" s="846">
        <v>45.333700482547123</v>
      </c>
      <c r="G48" s="846">
        <v>46.508414435616665</v>
      </c>
      <c r="H48" s="847">
        <v>44.16924058038267</v>
      </c>
      <c r="I48" s="846">
        <v>69.015945843867385</v>
      </c>
      <c r="J48" s="846">
        <v>73.626207045746966</v>
      </c>
      <c r="K48" s="847">
        <v>64.641160769223674</v>
      </c>
      <c r="L48" s="846">
        <v>55.252597041048695</v>
      </c>
      <c r="M48" s="846">
        <v>60.623341285773392</v>
      </c>
      <c r="N48" s="848">
        <v>50.422104008086855</v>
      </c>
    </row>
    <row r="49" spans="1:14">
      <c r="A49" s="826" t="s">
        <v>404</v>
      </c>
      <c r="B49" s="820"/>
      <c r="C49" s="842">
        <v>27.057969572969963</v>
      </c>
      <c r="D49" s="842">
        <v>24.626844769346651</v>
      </c>
      <c r="E49" s="842">
        <v>29.533765497234711</v>
      </c>
      <c r="F49" s="842">
        <v>44.824666599252318</v>
      </c>
      <c r="G49" s="842">
        <v>44.742731787018059</v>
      </c>
      <c r="H49" s="842">
        <v>44.905900645543412</v>
      </c>
      <c r="I49" s="843">
        <v>68.776774183750604</v>
      </c>
      <c r="J49" s="843">
        <v>73.668458057840937</v>
      </c>
      <c r="K49" s="844">
        <v>64.134704223475694</v>
      </c>
      <c r="L49" s="843">
        <v>55.112117979885518</v>
      </c>
      <c r="M49" s="843">
        <v>60.640515508522142</v>
      </c>
      <c r="N49" s="845">
        <v>50.139932133091079</v>
      </c>
    </row>
    <row r="50" spans="1:14" ht="13" thickBot="1">
      <c r="A50" s="822" t="s">
        <v>405</v>
      </c>
      <c r="B50" s="823"/>
      <c r="C50" s="824">
        <v>25.920775342521782</v>
      </c>
      <c r="D50" s="824">
        <v>25.130625812547045</v>
      </c>
      <c r="E50" s="824">
        <v>26.725874519071439</v>
      </c>
      <c r="F50" s="824">
        <v>44.649056021126356</v>
      </c>
      <c r="G50" s="824">
        <v>45.039080614888306</v>
      </c>
      <c r="H50" s="825">
        <v>44.262371850729778</v>
      </c>
      <c r="I50" s="824">
        <v>69.497606574192446</v>
      </c>
      <c r="J50" s="824">
        <v>73.777150475009421</v>
      </c>
      <c r="K50" s="825">
        <v>65.436651312982022</v>
      </c>
      <c r="L50" s="824">
        <v>55.677254361943767</v>
      </c>
      <c r="M50" s="824">
        <v>60.732592784909883</v>
      </c>
      <c r="N50" s="849">
        <v>51.130969764970374</v>
      </c>
    </row>
    <row r="51" spans="1:14" ht="12.15" customHeight="1" thickTop="1">
      <c r="A51" s="826" t="s">
        <v>419</v>
      </c>
      <c r="B51" s="820"/>
      <c r="C51" s="842">
        <v>22.980441264368263</v>
      </c>
      <c r="D51" s="842">
        <v>22.999953057363729</v>
      </c>
      <c r="E51" s="842">
        <v>22.960554574367304</v>
      </c>
      <c r="F51" s="842">
        <v>43.5318291723434</v>
      </c>
      <c r="G51" s="842">
        <v>44.002788553042748</v>
      </c>
      <c r="H51" s="842">
        <v>43.064778889468343</v>
      </c>
      <c r="I51" s="843">
        <v>69.138909601852532</v>
      </c>
      <c r="J51" s="843">
        <v>73.5123332791091</v>
      </c>
      <c r="K51" s="844">
        <v>64.988463650903341</v>
      </c>
      <c r="L51" s="843">
        <v>55.372100693410928</v>
      </c>
      <c r="M51" s="843">
        <v>60.473146886186903</v>
      </c>
      <c r="N51" s="845">
        <v>50.784634032752862</v>
      </c>
    </row>
    <row r="52" spans="1:14" ht="13.65" customHeight="1">
      <c r="A52" s="831" t="s">
        <v>420</v>
      </c>
      <c r="B52" s="832"/>
      <c r="C52" s="846">
        <v>24.782529479198015</v>
      </c>
      <c r="D52" s="846">
        <v>25.046074596627399</v>
      </c>
      <c r="E52" s="846">
        <v>24.513672486631709</v>
      </c>
      <c r="F52" s="846">
        <v>44.747836663698507</v>
      </c>
      <c r="G52" s="846">
        <v>44.898178361611741</v>
      </c>
      <c r="H52" s="847">
        <v>44.598547234327135</v>
      </c>
      <c r="I52" s="846">
        <v>70.238676920525663</v>
      </c>
      <c r="J52" s="846">
        <v>74.205908229740047</v>
      </c>
      <c r="K52" s="847">
        <v>66.47215571705523</v>
      </c>
      <c r="L52" s="846">
        <v>56.230438075807484</v>
      </c>
      <c r="M52" s="846">
        <v>61.135853909612145</v>
      </c>
      <c r="N52" s="848">
        <v>51.817326140971701</v>
      </c>
    </row>
    <row r="53" spans="1:14">
      <c r="A53" s="826" t="s">
        <v>421</v>
      </c>
      <c r="B53" s="820"/>
      <c r="C53" s="842">
        <v>25.288475596657424</v>
      </c>
      <c r="D53" s="842">
        <v>25.859619636742156</v>
      </c>
      <c r="E53" s="842">
        <v>24.70505235785415</v>
      </c>
      <c r="F53" s="842">
        <v>45.435054426862543</v>
      </c>
      <c r="G53" s="842">
        <v>45.474393908284178</v>
      </c>
      <c r="H53" s="842">
        <v>45.395942593302969</v>
      </c>
      <c r="I53" s="843">
        <v>69.80989471806275</v>
      </c>
      <c r="J53" s="843">
        <v>74.367606371947659</v>
      </c>
      <c r="K53" s="844">
        <v>65.481137894022666</v>
      </c>
      <c r="L53" s="843">
        <v>55.965480084681559</v>
      </c>
      <c r="M53" s="843">
        <v>61.34635923717201</v>
      </c>
      <c r="N53" s="845">
        <v>51.122939708804473</v>
      </c>
    </row>
    <row r="54" spans="1:14" ht="13.65" customHeight="1" thickBot="1">
      <c r="A54" s="822" t="s">
        <v>418</v>
      </c>
      <c r="B54" s="823"/>
      <c r="C54" s="824">
        <v>26.650715681378237</v>
      </c>
      <c r="D54" s="824">
        <v>27.873254515764877</v>
      </c>
      <c r="E54" s="824">
        <v>25.401827382517695</v>
      </c>
      <c r="F54" s="824">
        <v>46.913312645800126</v>
      </c>
      <c r="G54" s="824">
        <v>46.943954587005685</v>
      </c>
      <c r="H54" s="825">
        <v>46.882856170036781</v>
      </c>
      <c r="I54" s="824">
        <v>71.117303829110554</v>
      </c>
      <c r="J54" s="824">
        <v>74.602302689328951</v>
      </c>
      <c r="K54" s="825">
        <v>67.808267654125288</v>
      </c>
      <c r="L54" s="824">
        <v>57.061966507439344</v>
      </c>
      <c r="M54" s="824">
        <v>61.64980617302308</v>
      </c>
      <c r="N54" s="849">
        <v>52.933968194576643</v>
      </c>
    </row>
    <row r="55" spans="1:14" ht="15.9" customHeight="1" thickTop="1">
      <c r="A55" s="826" t="s">
        <v>450</v>
      </c>
      <c r="B55" s="820"/>
      <c r="C55" s="842">
        <v>25.307868099870305</v>
      </c>
      <c r="D55" s="842">
        <v>26.793124400296914</v>
      </c>
      <c r="E55" s="842">
        <v>23.790681059555062</v>
      </c>
      <c r="F55" s="842">
        <v>45.293004152525093</v>
      </c>
      <c r="G55" s="842">
        <v>45.383135236198186</v>
      </c>
      <c r="H55" s="842">
        <v>45.203390667047842</v>
      </c>
      <c r="I55" s="843">
        <v>70.09324988892935</v>
      </c>
      <c r="J55" s="843">
        <v>73.405540486974388</v>
      </c>
      <c r="K55" s="844">
        <v>66.94897949186155</v>
      </c>
      <c r="L55" s="843">
        <v>56.284707163220979</v>
      </c>
      <c r="M55" s="843">
        <v>60.738853539074817</v>
      </c>
      <c r="N55" s="845">
        <v>52.277745916483724</v>
      </c>
    </row>
    <row r="56" spans="1:14">
      <c r="A56" s="1136" t="s">
        <v>451</v>
      </c>
      <c r="B56" s="832"/>
      <c r="C56" s="846">
        <v>19.287731369495003</v>
      </c>
      <c r="D56" s="846">
        <v>20.24448440172538</v>
      </c>
      <c r="E56" s="846">
        <v>18.308888145738361</v>
      </c>
      <c r="F56" s="846">
        <v>37.779454569565786</v>
      </c>
      <c r="G56" s="846">
        <v>36.820862176361494</v>
      </c>
      <c r="H56" s="847">
        <v>38.734386985203464</v>
      </c>
      <c r="I56" s="846">
        <v>65.979392601638821</v>
      </c>
      <c r="J56" s="846">
        <v>69.30342158558976</v>
      </c>
      <c r="K56" s="847">
        <v>62.823122514256809</v>
      </c>
      <c r="L56" s="846">
        <v>52.852987215130078</v>
      </c>
      <c r="M56" s="846">
        <v>57.240140992101821</v>
      </c>
      <c r="N56" s="848">
        <v>48.905522033618702</v>
      </c>
    </row>
    <row r="57" spans="1:14">
      <c r="A57" s="826" t="s">
        <v>452</v>
      </c>
      <c r="B57" s="820"/>
      <c r="C57" s="842">
        <v>20.801097052339252</v>
      </c>
      <c r="D57" s="842">
        <v>22.684651992610419</v>
      </c>
      <c r="E57" s="842">
        <v>18.869805563696978</v>
      </c>
      <c r="F57" s="842">
        <v>38.827554770923989</v>
      </c>
      <c r="G57" s="842">
        <v>39.142630596542531</v>
      </c>
      <c r="H57" s="842">
        <v>38.513022592020718</v>
      </c>
      <c r="I57" s="843">
        <v>66.887475174203871</v>
      </c>
      <c r="J57" s="843">
        <v>70.899697873520623</v>
      </c>
      <c r="K57" s="844">
        <v>63.076460462443464</v>
      </c>
      <c r="L57" s="843">
        <v>53.604494489924221</v>
      </c>
      <c r="M57" s="843">
        <v>58.55113557991514</v>
      </c>
      <c r="N57" s="845">
        <v>49.152840697952016</v>
      </c>
    </row>
    <row r="58" spans="1:14">
      <c r="A58" s="1136" t="s">
        <v>453</v>
      </c>
      <c r="B58" s="832"/>
      <c r="C58" s="846">
        <v>27.308885795122592</v>
      </c>
      <c r="D58" s="846">
        <v>27.050846254859618</v>
      </c>
      <c r="E58" s="846">
        <v>27.581295013709731</v>
      </c>
      <c r="F58" s="846">
        <v>47.066684248784426</v>
      </c>
      <c r="G58" s="846">
        <v>47.338919606601799</v>
      </c>
      <c r="H58" s="847">
        <v>46.788805102816568</v>
      </c>
      <c r="I58" s="846">
        <v>71.531102797492665</v>
      </c>
      <c r="J58" s="846">
        <v>75.931102326457832</v>
      </c>
      <c r="K58" s="847">
        <v>67.336687104928259</v>
      </c>
      <c r="L58" s="846">
        <v>57.362421618133943</v>
      </c>
      <c r="M58" s="846">
        <v>62.843477777187083</v>
      </c>
      <c r="N58" s="848">
        <v>52.424034810755373</v>
      </c>
    </row>
    <row r="59" spans="1:14" ht="15.9" customHeight="1">
      <c r="A59" s="826" t="s">
        <v>468</v>
      </c>
      <c r="B59" s="820"/>
      <c r="C59" s="842">
        <v>25.286806224690185</v>
      </c>
      <c r="D59" s="842">
        <v>24.758491177048818</v>
      </c>
      <c r="E59" s="842">
        <v>25.828570723522677</v>
      </c>
      <c r="F59" s="842">
        <v>42.926675557177937</v>
      </c>
      <c r="G59" s="842">
        <v>42.903694173276506</v>
      </c>
      <c r="H59" s="842">
        <v>42.949693639006618</v>
      </c>
      <c r="I59" s="843">
        <v>69.279408441148647</v>
      </c>
      <c r="J59" s="843">
        <v>73.144460220461198</v>
      </c>
      <c r="K59" s="844">
        <v>65.603033722170949</v>
      </c>
      <c r="L59" s="843">
        <v>55.504365995018212</v>
      </c>
      <c r="M59" s="843">
        <v>60.424202763906635</v>
      </c>
      <c r="N59" s="845">
        <v>51.092646094390304</v>
      </c>
    </row>
    <row r="60" spans="1:14">
      <c r="A60" s="1136" t="s">
        <v>469</v>
      </c>
      <c r="B60" s="832"/>
      <c r="C60" s="846">
        <v>25.287294276291998</v>
      </c>
      <c r="D60" s="846">
        <v>21.604739827023916</v>
      </c>
      <c r="E60" s="846">
        <v>29.065510726538974</v>
      </c>
      <c r="F60" s="846">
        <v>44.685570894705897</v>
      </c>
      <c r="G60" s="846">
        <v>41.427105281072556</v>
      </c>
      <c r="H60" s="847">
        <v>47.953096176537045</v>
      </c>
      <c r="I60" s="846">
        <v>69.805573789468028</v>
      </c>
      <c r="J60" s="846">
        <v>72.502135657944905</v>
      </c>
      <c r="K60" s="847">
        <v>67.238721467677621</v>
      </c>
      <c r="L60" s="846">
        <v>55.781769745972433</v>
      </c>
      <c r="M60" s="846">
        <v>59.863199683335878</v>
      </c>
      <c r="N60" s="848">
        <v>52.121048056553612</v>
      </c>
    </row>
    <row r="61" spans="1:14">
      <c r="A61" s="826" t="s">
        <v>470</v>
      </c>
      <c r="B61" s="820"/>
      <c r="C61" s="842">
        <v>27.687078669948562</v>
      </c>
      <c r="D61" s="842">
        <v>26.343529374587877</v>
      </c>
      <c r="E61" s="842">
        <v>29.058068919007944</v>
      </c>
      <c r="F61" s="842">
        <v>46.515040859309501</v>
      </c>
      <c r="G61" s="842">
        <v>44.150725975999237</v>
      </c>
      <c r="H61" s="842">
        <v>48.879269675479023</v>
      </c>
      <c r="I61" s="843">
        <v>69.997627316062108</v>
      </c>
      <c r="J61" s="843">
        <v>72.96449010139095</v>
      </c>
      <c r="K61" s="844">
        <v>67.174128917828568</v>
      </c>
      <c r="L61" s="843">
        <v>55.812322760418574</v>
      </c>
      <c r="M61" s="843">
        <v>60.003373943237101</v>
      </c>
      <c r="N61" s="845">
        <v>52.054894890555026</v>
      </c>
    </row>
    <row r="62" spans="1:14">
      <c r="A62" s="1136" t="s">
        <v>471</v>
      </c>
      <c r="B62" s="832"/>
      <c r="C62" s="846">
        <v>27.763627308624823</v>
      </c>
      <c r="D62" s="846">
        <v>28.970068698177954</v>
      </c>
      <c r="E62" s="846">
        <v>26.50588181174081</v>
      </c>
      <c r="F62" s="846">
        <v>46.421880473977424</v>
      </c>
      <c r="G62" s="846">
        <v>47.373594442137367</v>
      </c>
      <c r="H62" s="847">
        <v>45.457847367827362</v>
      </c>
      <c r="I62" s="846">
        <v>70.680378567352648</v>
      </c>
      <c r="J62" s="846">
        <v>74.67115058423957</v>
      </c>
      <c r="K62" s="847">
        <v>66.87181098726289</v>
      </c>
      <c r="L62" s="846">
        <v>56.607656405715879</v>
      </c>
      <c r="M62" s="846">
        <v>61.731638860874206</v>
      </c>
      <c r="N62" s="848">
        <v>52.004450436247751</v>
      </c>
    </row>
    <row r="63" spans="1:14" ht="15.9" customHeight="1">
      <c r="A63" s="826" t="s">
        <v>472</v>
      </c>
      <c r="B63" s="820"/>
      <c r="C63" s="842">
        <v>28.132048597787161</v>
      </c>
      <c r="D63" s="842">
        <v>27.95520822361603</v>
      </c>
      <c r="E63" s="842">
        <v>28.314268328367231</v>
      </c>
      <c r="F63" s="842">
        <v>47.449782152564737</v>
      </c>
      <c r="G63" s="842">
        <v>47.396084406446668</v>
      </c>
      <c r="H63" s="842">
        <v>47.503764909552231</v>
      </c>
      <c r="I63" s="843">
        <v>70.134404899980581</v>
      </c>
      <c r="J63" s="843">
        <v>74.432916218274372</v>
      </c>
      <c r="K63" s="844">
        <v>66.040606519605703</v>
      </c>
      <c r="L63" s="843">
        <v>56.189462141045375</v>
      </c>
      <c r="M63" s="843">
        <v>61.641982012467899</v>
      </c>
      <c r="N63" s="845">
        <v>51.299106893523081</v>
      </c>
    </row>
    <row r="64" spans="1:14">
      <c r="A64" s="1136" t="s">
        <v>473</v>
      </c>
      <c r="B64" s="832"/>
      <c r="C64" s="846">
        <v>29.339734005201574</v>
      </c>
      <c r="D64" s="846">
        <v>29.216676244204891</v>
      </c>
      <c r="E64" s="846">
        <v>29.468191679620404</v>
      </c>
      <c r="F64" s="846">
        <v>48.635935235363071</v>
      </c>
      <c r="G64" s="846">
        <v>48.723000375035099</v>
      </c>
      <c r="H64" s="847">
        <v>48.547704173408086</v>
      </c>
      <c r="I64" s="846">
        <v>70.791823552493369</v>
      </c>
      <c r="J64" s="846">
        <v>75.178497934775407</v>
      </c>
      <c r="K64" s="847">
        <v>66.607249390399943</v>
      </c>
      <c r="L64" s="846">
        <v>56.706538482021188</v>
      </c>
      <c r="M64" s="846">
        <v>62.280914799102064</v>
      </c>
      <c r="N64" s="848">
        <v>51.700244077660273</v>
      </c>
    </row>
    <row r="65" spans="1:14">
      <c r="A65" s="826" t="s">
        <v>474</v>
      </c>
      <c r="B65" s="820"/>
      <c r="C65" s="842">
        <v>26.480708188514718</v>
      </c>
      <c r="D65" s="842">
        <v>26.609063090381053</v>
      </c>
      <c r="E65" s="842">
        <v>26.350695901941961</v>
      </c>
      <c r="F65" s="842">
        <v>45.90036553262221</v>
      </c>
      <c r="G65" s="842">
        <v>47.938741919761036</v>
      </c>
      <c r="H65" s="842">
        <v>43.871866430026209</v>
      </c>
      <c r="I65" s="843">
        <v>69.804134188581912</v>
      </c>
      <c r="J65" s="843">
        <v>74.749376337132006</v>
      </c>
      <c r="K65" s="844">
        <v>65.106448614176443</v>
      </c>
      <c r="L65" s="843">
        <v>55.91429858959274</v>
      </c>
      <c r="M65" s="843">
        <v>61.847239428525178</v>
      </c>
      <c r="N65" s="845">
        <v>50.602620969147083</v>
      </c>
    </row>
    <row r="66" spans="1:14">
      <c r="A66" s="1136" t="s">
        <v>475</v>
      </c>
      <c r="B66" s="832"/>
      <c r="C66" s="846">
        <v>25.858334159029472</v>
      </c>
      <c r="D66" s="846">
        <v>26.028890006266046</v>
      </c>
      <c r="E66" s="846">
        <v>25.681245292378733</v>
      </c>
      <c r="F66" s="846">
        <v>44.770853756864092</v>
      </c>
      <c r="G66" s="846">
        <v>45.755090939959778</v>
      </c>
      <c r="H66" s="847">
        <v>43.776506107851368</v>
      </c>
      <c r="I66" s="846">
        <v>70.030227943863949</v>
      </c>
      <c r="J66" s="846">
        <v>74.205223529554942</v>
      </c>
      <c r="K66" s="847">
        <v>66.050985969534466</v>
      </c>
      <c r="L66" s="846">
        <v>55.994330567220295</v>
      </c>
      <c r="M66" s="846">
        <v>61.294186293927503</v>
      </c>
      <c r="N66" s="848">
        <v>51.237000539165614</v>
      </c>
    </row>
    <row r="67" spans="1:14" ht="15.9" customHeight="1">
      <c r="A67" s="826" t="s">
        <v>480</v>
      </c>
      <c r="B67" s="820"/>
      <c r="C67" s="842">
        <v>27.766340730591597</v>
      </c>
      <c r="D67" s="842">
        <v>26.242060156949176</v>
      </c>
      <c r="E67" s="842">
        <v>29.392581436249461</v>
      </c>
      <c r="F67" s="842">
        <v>45.451128869059808</v>
      </c>
      <c r="G67" s="842">
        <v>44.544205478943368</v>
      </c>
      <c r="H67" s="842">
        <v>46.382224012582554</v>
      </c>
      <c r="I67" s="843">
        <v>70.464678472430975</v>
      </c>
      <c r="J67" s="843">
        <v>73.159632777040898</v>
      </c>
      <c r="K67" s="844">
        <v>67.886679190670449</v>
      </c>
      <c r="L67" s="843">
        <v>56.409977903105798</v>
      </c>
      <c r="M67" s="843">
        <v>60.559786011032621</v>
      </c>
      <c r="N67" s="845">
        <v>52.674372924787505</v>
      </c>
    </row>
    <row r="68" spans="1:14">
      <c r="A68" s="1136" t="s">
        <v>481</v>
      </c>
      <c r="B68" s="832"/>
      <c r="C68" s="846">
        <v>26.519791071039894</v>
      </c>
      <c r="D68" s="846">
        <v>26.21979279336281</v>
      </c>
      <c r="E68" s="846">
        <v>26.836615759018486</v>
      </c>
      <c r="F68" s="846">
        <v>46.695823341898539</v>
      </c>
      <c r="G68" s="846">
        <v>46.800188404266507</v>
      </c>
      <c r="H68" s="847">
        <v>46.589283544696549</v>
      </c>
      <c r="I68" s="846">
        <v>71.994345004294914</v>
      </c>
      <c r="J68" s="846">
        <v>76.028652638272646</v>
      </c>
      <c r="K68" s="847">
        <v>68.138298837980798</v>
      </c>
      <c r="L68" s="846">
        <v>57.648806206574911</v>
      </c>
      <c r="M68" s="846">
        <v>62.912700940258247</v>
      </c>
      <c r="N68" s="848">
        <v>52.912632468573861</v>
      </c>
    </row>
    <row r="69" spans="1:14">
      <c r="A69" s="826" t="s">
        <v>482</v>
      </c>
      <c r="B69" s="820"/>
      <c r="C69" s="842">
        <v>26.227988440115919</v>
      </c>
      <c r="D69" s="842">
        <v>28.437105322645458</v>
      </c>
      <c r="E69" s="842">
        <v>23.864340701018069</v>
      </c>
      <c r="F69" s="842">
        <v>44.76753905786272</v>
      </c>
      <c r="G69" s="842">
        <v>47.333768942708417</v>
      </c>
      <c r="H69" s="842">
        <v>42.124944004764316</v>
      </c>
      <c r="I69" s="843">
        <v>70.824095041526448</v>
      </c>
      <c r="J69" s="843">
        <v>75.377600528425688</v>
      </c>
      <c r="K69" s="844">
        <v>66.459796587298044</v>
      </c>
      <c r="L69" s="843">
        <v>56.646443788738587</v>
      </c>
      <c r="M69" s="843">
        <v>62.252876762767748</v>
      </c>
      <c r="N69" s="845">
        <v>51.590873114158022</v>
      </c>
    </row>
    <row r="70" spans="1:14">
      <c r="A70" s="1136" t="s">
        <v>483</v>
      </c>
      <c r="B70" s="832"/>
      <c r="C70" s="846">
        <v>26.574068474214265</v>
      </c>
      <c r="D70" s="846">
        <v>27.169397385683968</v>
      </c>
      <c r="E70" s="846">
        <v>25.943504377574229</v>
      </c>
      <c r="F70" s="846">
        <v>45.89347459449418</v>
      </c>
      <c r="G70" s="846">
        <v>47.691456755522246</v>
      </c>
      <c r="H70" s="847">
        <v>44.05299105814084</v>
      </c>
      <c r="I70" s="846">
        <v>71.719653039543147</v>
      </c>
      <c r="J70" s="846">
        <v>74.905124355599568</v>
      </c>
      <c r="K70" s="847">
        <v>68.669011615687481</v>
      </c>
      <c r="L70" s="846">
        <v>57.101487222644423</v>
      </c>
      <c r="M70" s="846">
        <v>61.580674136319956</v>
      </c>
      <c r="N70" s="848">
        <v>53.065071398691643</v>
      </c>
    </row>
    <row r="71" spans="1:14" ht="15.9" customHeight="1">
      <c r="A71" s="826" t="s">
        <v>486</v>
      </c>
      <c r="B71" s="820"/>
      <c r="C71" s="842">
        <v>30.748128285355687</v>
      </c>
      <c r="D71" s="842">
        <v>31.179155337692755</v>
      </c>
      <c r="E71" s="842">
        <v>30.291472966952803</v>
      </c>
      <c r="F71" s="842">
        <v>48.375334253064558</v>
      </c>
      <c r="G71" s="842">
        <v>48.815445621499471</v>
      </c>
      <c r="H71" s="842">
        <v>47.924410437836563</v>
      </c>
      <c r="I71" s="843">
        <v>72.218111621058995</v>
      </c>
      <c r="J71" s="843">
        <v>74.657406282097142</v>
      </c>
      <c r="K71" s="844">
        <v>69.879889304488771</v>
      </c>
      <c r="L71" s="843">
        <v>57.460210498282358</v>
      </c>
      <c r="M71" s="843">
        <v>61.537811385371796</v>
      </c>
      <c r="N71" s="845">
        <v>53.782142961730237</v>
      </c>
    </row>
    <row r="72" spans="1:14">
      <c r="A72" s="1136" t="s">
        <v>487</v>
      </c>
      <c r="B72" s="832"/>
      <c r="C72" s="846">
        <v>28.429212740670636</v>
      </c>
      <c r="D72" s="846">
        <v>29.866433772523621</v>
      </c>
      <c r="E72" s="846">
        <v>26.937914639261827</v>
      </c>
      <c r="F72" s="846">
        <v>46.911482844854433</v>
      </c>
      <c r="G72" s="846">
        <v>48.804922845711666</v>
      </c>
      <c r="H72" s="847">
        <v>44.994200044733503</v>
      </c>
      <c r="I72" s="846">
        <v>72.210857607250858</v>
      </c>
      <c r="J72" s="846">
        <v>75.659863257626398</v>
      </c>
      <c r="K72" s="847">
        <v>68.911129494542934</v>
      </c>
      <c r="L72" s="846">
        <v>57.39356382874935</v>
      </c>
      <c r="M72" s="846">
        <v>62.085060390696697</v>
      </c>
      <c r="N72" s="848">
        <v>53.166575672660635</v>
      </c>
    </row>
    <row r="73" spans="1:14">
      <c r="A73" s="826" t="s">
        <v>488</v>
      </c>
      <c r="B73" s="820"/>
      <c r="C73" s="842">
        <v>28.455486525947641</v>
      </c>
      <c r="D73" s="842">
        <v>28.683213082972681</v>
      </c>
      <c r="E73" s="842">
        <v>28.219643280374008</v>
      </c>
      <c r="F73" s="842">
        <v>46.0328737299888</v>
      </c>
      <c r="G73" s="842">
        <v>46.982144221561413</v>
      </c>
      <c r="H73" s="842">
        <v>45.072126079475581</v>
      </c>
      <c r="I73" s="843">
        <v>71.647433499351777</v>
      </c>
      <c r="J73" s="843">
        <v>75.152846618218675</v>
      </c>
      <c r="K73" s="844">
        <v>68.292772298001154</v>
      </c>
      <c r="L73" s="843">
        <v>57.037101653536538</v>
      </c>
      <c r="M73" s="843">
        <v>61.698713579456069</v>
      </c>
      <c r="N73" s="845">
        <v>52.836250879281408</v>
      </c>
    </row>
    <row r="74" spans="1:14">
      <c r="A74" s="1136" t="s">
        <v>489</v>
      </c>
      <c r="B74" s="832"/>
      <c r="C74" s="846">
        <v>31.256174509035432</v>
      </c>
      <c r="D74" s="846">
        <v>31.651715144717109</v>
      </c>
      <c r="E74" s="846">
        <v>30.85564193362514</v>
      </c>
      <c r="F74" s="846">
        <v>47.943070778377567</v>
      </c>
      <c r="G74" s="846">
        <v>48.522008986705139</v>
      </c>
      <c r="H74" s="847">
        <v>47.365378367137197</v>
      </c>
      <c r="I74" s="846">
        <v>73.084042308179704</v>
      </c>
      <c r="J74" s="846">
        <v>75.990698077814017</v>
      </c>
      <c r="K74" s="847">
        <v>70.311965413579742</v>
      </c>
      <c r="L74" s="846">
        <v>58.033916683506703</v>
      </c>
      <c r="M74" s="846">
        <v>62.400130645315443</v>
      </c>
      <c r="N74" s="848">
        <v>54.109623119694874</v>
      </c>
    </row>
    <row r="75" spans="1:14" ht="15.9" customHeight="1">
      <c r="A75" s="826" t="s">
        <v>520</v>
      </c>
      <c r="B75" s="820"/>
      <c r="C75" s="842">
        <v>30.691681545938369</v>
      </c>
      <c r="D75" s="842">
        <v>30.151342938196702</v>
      </c>
      <c r="E75" s="842">
        <v>31.251355314706529</v>
      </c>
      <c r="F75" s="842">
        <v>47.623595480256434</v>
      </c>
      <c r="G75" s="842">
        <v>46.0539403842062</v>
      </c>
      <c r="H75" s="842">
        <v>49.213252629681627</v>
      </c>
      <c r="I75" s="843">
        <v>72.7987639442171</v>
      </c>
      <c r="J75" s="843">
        <v>74.737203315415741</v>
      </c>
      <c r="K75" s="844">
        <v>70.944362559436101</v>
      </c>
      <c r="L75" s="843">
        <v>57.89572974974211</v>
      </c>
      <c r="M75" s="843">
        <v>61.448140060616211</v>
      </c>
      <c r="N75" s="845">
        <v>54.694225451407327</v>
      </c>
    </row>
    <row r="76" spans="1:14">
      <c r="A76" s="1136" t="s">
        <v>521</v>
      </c>
      <c r="B76" s="832"/>
      <c r="C76" s="846">
        <v>31.966702729581321</v>
      </c>
      <c r="D76" s="846">
        <v>33.762580743959965</v>
      </c>
      <c r="E76" s="846">
        <v>30.057878169398688</v>
      </c>
      <c r="F76" s="846">
        <v>49.127294966244278</v>
      </c>
      <c r="G76" s="846">
        <v>49.015599755774026</v>
      </c>
      <c r="H76" s="847">
        <v>49.242338879494767</v>
      </c>
      <c r="I76" s="846">
        <v>73.704744969073104</v>
      </c>
      <c r="J76" s="846">
        <v>76.506742132756457</v>
      </c>
      <c r="K76" s="847">
        <v>71.012856373804809</v>
      </c>
      <c r="L76" s="846">
        <v>58.661700695559816</v>
      </c>
      <c r="M76" s="846">
        <v>62.765987414930812</v>
      </c>
      <c r="N76" s="848">
        <v>54.949984028383255</v>
      </c>
    </row>
    <row r="77" spans="1:14">
      <c r="A77" s="826" t="s">
        <v>522</v>
      </c>
      <c r="B77" s="820"/>
      <c r="C77" s="842">
        <v>28.449691212184234</v>
      </c>
      <c r="D77" s="842">
        <v>27.936357843427505</v>
      </c>
      <c r="E77" s="842">
        <v>28.991174326077605</v>
      </c>
      <c r="F77" s="842">
        <v>46.931372617979797</v>
      </c>
      <c r="G77" s="842">
        <v>46.440948979835248</v>
      </c>
      <c r="H77" s="842">
        <v>47.434161681632979</v>
      </c>
      <c r="I77" s="843">
        <v>72.978685522724518</v>
      </c>
      <c r="J77" s="843">
        <v>75.62184594655244</v>
      </c>
      <c r="K77" s="844">
        <v>70.44387850132226</v>
      </c>
      <c r="L77" s="843">
        <v>57.837048134407979</v>
      </c>
      <c r="M77" s="843">
        <v>61.88212385477555</v>
      </c>
      <c r="N77" s="845">
        <v>54.185024330332922</v>
      </c>
    </row>
    <row r="78" spans="1:14" ht="13" thickBot="1">
      <c r="A78" s="1136" t="s">
        <v>523</v>
      </c>
      <c r="B78" s="832"/>
      <c r="C78" s="846">
        <v>30.0350004327391</v>
      </c>
      <c r="D78" s="846">
        <v>28.95874873370833</v>
      </c>
      <c r="E78" s="846">
        <v>31.15855253270108</v>
      </c>
      <c r="F78" s="846">
        <v>47.451102436739674</v>
      </c>
      <c r="G78" s="846">
        <v>47.578471180497409</v>
      </c>
      <c r="H78" s="847">
        <v>47.32134881452518</v>
      </c>
      <c r="I78" s="846">
        <v>73.628088649371662</v>
      </c>
      <c r="J78" s="846">
        <v>76.824612677684385</v>
      </c>
      <c r="K78" s="847">
        <v>70.565849635831498</v>
      </c>
      <c r="L78" s="846">
        <v>58.516940685130258</v>
      </c>
      <c r="M78" s="846">
        <v>62.848465879544626</v>
      </c>
      <c r="N78" s="848">
        <v>54.609076951694789</v>
      </c>
    </row>
    <row r="79" spans="1:14" ht="18.75" customHeight="1" thickTop="1">
      <c r="A79" s="1316" t="s">
        <v>103</v>
      </c>
      <c r="B79" s="1316"/>
      <c r="C79" s="1316"/>
      <c r="D79" s="1316"/>
      <c r="E79" s="1316"/>
      <c r="F79" s="1316"/>
      <c r="G79" s="1316"/>
      <c r="H79" s="1316"/>
      <c r="I79" s="1316"/>
      <c r="J79" s="1316"/>
      <c r="K79" s="1316"/>
      <c r="L79" s="1316"/>
      <c r="M79" s="1316"/>
      <c r="N79" s="1316"/>
    </row>
    <row r="80" spans="1:14">
      <c r="A80" s="771" t="s">
        <v>344</v>
      </c>
      <c r="F80" s="180"/>
      <c r="G80" s="180"/>
      <c r="H80" s="180"/>
      <c r="I80" s="841"/>
      <c r="J80" s="841"/>
      <c r="K80" s="841"/>
      <c r="L80" s="841"/>
      <c r="M80" s="1294" t="s">
        <v>528</v>
      </c>
      <c r="N80" s="1294"/>
    </row>
  </sheetData>
  <mergeCells count="8">
    <mergeCell ref="M80:N80"/>
    <mergeCell ref="A2:N2"/>
    <mergeCell ref="A5:A6"/>
    <mergeCell ref="C5:E5"/>
    <mergeCell ref="F5:H5"/>
    <mergeCell ref="I5:K5"/>
    <mergeCell ref="L5:N5"/>
    <mergeCell ref="A79:N79"/>
  </mergeCells>
  <hyperlinks>
    <hyperlink ref="N4" location="'Indice tablas Mujeres'!A1" display="Indice" xr:uid="{00000000-0004-0000-11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9" orientation="portrait" r:id="rId1"/>
  <headerFooter differentFirst="1">
    <oddFooter>&amp;C&amp;P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CD9BCD"/>
    <pageSetUpPr fitToPage="1"/>
  </sheetPr>
  <dimension ref="A1:K79"/>
  <sheetViews>
    <sheetView view="pageBreakPreview" topLeftCell="A2" zoomScaleNormal="95" zoomScaleSheetLayoutView="100" workbookViewId="0">
      <selection activeCell="A2" sqref="A2:K2"/>
    </sheetView>
  </sheetViews>
  <sheetFormatPr baseColWidth="10" defaultRowHeight="14.5"/>
  <cols>
    <col min="1" max="1" width="13.90625" customWidth="1"/>
    <col min="2" max="2" width="1.54296875" customWidth="1"/>
    <col min="3" max="7" width="9.90625" customWidth="1"/>
    <col min="8" max="10" width="9.90625" style="2" customWidth="1"/>
    <col min="11" max="11" width="9.90625" customWidth="1"/>
  </cols>
  <sheetData>
    <row r="1" spans="1:11" ht="55.4" customHeight="1">
      <c r="A1" s="1212" t="s">
        <v>548</v>
      </c>
    </row>
    <row r="2" spans="1:11" s="2" customFormat="1" ht="15.5">
      <c r="A2" s="1239" t="s">
        <v>389</v>
      </c>
      <c r="B2" s="1239"/>
      <c r="C2" s="1239"/>
      <c r="D2" s="1239"/>
      <c r="E2" s="1239"/>
      <c r="F2" s="1239"/>
      <c r="G2" s="1239"/>
      <c r="H2" s="1239"/>
      <c r="I2" s="1239"/>
      <c r="J2" s="1239"/>
      <c r="K2" s="1239"/>
    </row>
    <row r="3" spans="1:11" s="2" customFormat="1" ht="4.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s="2" customFormat="1" ht="15.5">
      <c r="A4" s="3"/>
      <c r="B4" s="1"/>
      <c r="C4" s="1"/>
      <c r="D4" s="1"/>
      <c r="E4" s="1"/>
      <c r="F4" s="1"/>
      <c r="G4" s="1"/>
      <c r="H4" s="1"/>
      <c r="I4" s="1"/>
      <c r="J4" s="1"/>
      <c r="K4" s="926" t="s">
        <v>212</v>
      </c>
    </row>
    <row r="5" spans="1:11" ht="23.25" customHeight="1">
      <c r="A5" s="1278" t="s">
        <v>0</v>
      </c>
      <c r="B5" s="1279"/>
      <c r="C5" s="1279"/>
      <c r="D5" s="1279"/>
      <c r="E5" s="1279"/>
      <c r="F5" s="1279"/>
      <c r="G5" s="1279"/>
      <c r="H5" s="1279"/>
      <c r="I5" s="1279"/>
      <c r="J5" s="1279"/>
      <c r="K5" s="1280"/>
    </row>
    <row r="6" spans="1:11" ht="21.75" customHeight="1">
      <c r="A6" s="1237" t="s">
        <v>151</v>
      </c>
      <c r="B6" s="278"/>
      <c r="C6" s="1282" t="s">
        <v>119</v>
      </c>
      <c r="D6" s="1284" t="s">
        <v>122</v>
      </c>
      <c r="E6" s="1248" t="s">
        <v>141</v>
      </c>
      <c r="F6" s="1248" t="s">
        <v>29</v>
      </c>
      <c r="G6" s="1248"/>
      <c r="H6" s="1248"/>
      <c r="I6" s="1248" t="s">
        <v>142</v>
      </c>
      <c r="J6" s="1248"/>
      <c r="K6" s="1286"/>
    </row>
    <row r="7" spans="1:11" ht="12.75" customHeight="1">
      <c r="A7" s="1281"/>
      <c r="B7" s="279"/>
      <c r="C7" s="1283"/>
      <c r="D7" s="1285"/>
      <c r="E7" s="1253"/>
      <c r="F7" s="280" t="s">
        <v>143</v>
      </c>
      <c r="G7" s="280" t="s">
        <v>144</v>
      </c>
      <c r="H7" s="280" t="s">
        <v>145</v>
      </c>
      <c r="I7" s="280" t="s">
        <v>143</v>
      </c>
      <c r="J7" s="280" t="s">
        <v>144</v>
      </c>
      <c r="K7" s="281" t="s">
        <v>145</v>
      </c>
    </row>
    <row r="8" spans="1:11" ht="12.75" customHeight="1">
      <c r="A8" s="320"/>
      <c r="B8" s="321"/>
      <c r="C8" s="322"/>
      <c r="D8" s="323"/>
      <c r="E8" s="321"/>
      <c r="F8" s="324"/>
      <c r="G8" s="324"/>
      <c r="H8" s="324"/>
      <c r="I8" s="324"/>
      <c r="J8" s="324"/>
      <c r="K8" s="325"/>
    </row>
    <row r="9" spans="1:11" ht="12.75" customHeight="1">
      <c r="A9" s="434" t="s">
        <v>26</v>
      </c>
      <c r="B9" s="435"/>
      <c r="C9" s="436"/>
      <c r="D9" s="436"/>
      <c r="E9" s="436"/>
      <c r="F9" s="436"/>
      <c r="G9" s="436"/>
      <c r="H9" s="436"/>
      <c r="I9" s="436"/>
      <c r="J9" s="436"/>
      <c r="K9" s="437"/>
    </row>
    <row r="10" spans="1:11" ht="12.75" customHeight="1">
      <c r="A10" s="288" t="s">
        <v>153</v>
      </c>
      <c r="B10" s="289"/>
      <c r="C10" s="290">
        <v>218.97818999999998</v>
      </c>
      <c r="D10" s="326">
        <v>30.0350004327391</v>
      </c>
      <c r="E10" s="326">
        <f>100*C10/$C$15</f>
        <v>6.1169239594981093</v>
      </c>
      <c r="F10" s="290">
        <v>14.559829999999977</v>
      </c>
      <c r="G10" s="326">
        <f>100*F10/($C10-F10)</f>
        <v>7.1225647246167005</v>
      </c>
      <c r="H10" s="326">
        <v>1.5853092205548656</v>
      </c>
      <c r="I10" s="290">
        <v>-4.8945600000000127</v>
      </c>
      <c r="J10" s="326">
        <f>100*I10/($C10-I10)</f>
        <v>-2.186313430285737</v>
      </c>
      <c r="K10" s="292">
        <v>-1.2211740762963323</v>
      </c>
    </row>
    <row r="11" spans="1:11" ht="12.75" customHeight="1">
      <c r="A11" s="293" t="s">
        <v>116</v>
      </c>
      <c r="B11" s="289"/>
      <c r="C11" s="294">
        <v>559.76725999999996</v>
      </c>
      <c r="D11" s="295">
        <v>47.451102436739674</v>
      </c>
      <c r="E11" s="295">
        <f t="shared" ref="E11:E15" si="0">100*C11/$C$15</f>
        <v>15.636505920688299</v>
      </c>
      <c r="F11" s="294">
        <v>13.319650000000024</v>
      </c>
      <c r="G11" s="295">
        <f t="shared" ref="G11:G15" si="1">100*F11/($C11-F11)</f>
        <v>2.4374980796420767</v>
      </c>
      <c r="H11" s="295">
        <v>0.51972981875987756</v>
      </c>
      <c r="I11" s="294">
        <v>6.6349400000000287</v>
      </c>
      <c r="J11" s="295">
        <f t="shared" ref="J11:J15" si="2">100*I11/($C11-I11)</f>
        <v>1.1995213007983387</v>
      </c>
      <c r="K11" s="296">
        <v>-0.49196834163789305</v>
      </c>
    </row>
    <row r="12" spans="1:11" ht="12.75" customHeight="1">
      <c r="A12" s="288" t="s">
        <v>115</v>
      </c>
      <c r="B12" s="289"/>
      <c r="C12" s="290">
        <v>2277.46839</v>
      </c>
      <c r="D12" s="291">
        <v>86.93653857995379</v>
      </c>
      <c r="E12" s="291">
        <f t="shared" si="0"/>
        <v>63.618668881090777</v>
      </c>
      <c r="F12" s="290">
        <v>38.165790000000015</v>
      </c>
      <c r="G12" s="291">
        <f t="shared" si="1"/>
        <v>1.7043605451090003</v>
      </c>
      <c r="H12" s="291">
        <v>1.4407836036230748</v>
      </c>
      <c r="I12" s="290">
        <v>19.97400000000016</v>
      </c>
      <c r="J12" s="291">
        <f t="shared" si="2"/>
        <v>0.88478625189408167</v>
      </c>
      <c r="K12" s="292">
        <v>0.72042176992093232</v>
      </c>
    </row>
    <row r="13" spans="1:11" ht="12.75" customHeight="1">
      <c r="A13" s="293" t="s">
        <v>152</v>
      </c>
      <c r="B13" s="289"/>
      <c r="C13" s="294">
        <v>673.88048000000003</v>
      </c>
      <c r="D13" s="295">
        <v>69.518379653870156</v>
      </c>
      <c r="E13" s="295">
        <f t="shared" si="0"/>
        <v>18.82413793789275</v>
      </c>
      <c r="F13" s="294">
        <v>-5.0731200000000172</v>
      </c>
      <c r="G13" s="295">
        <f t="shared" si="1"/>
        <v>-0.74719686293732246</v>
      </c>
      <c r="H13" s="295">
        <v>-0.91221773747817281</v>
      </c>
      <c r="I13" s="294">
        <v>34.458930000000009</v>
      </c>
      <c r="J13" s="295">
        <f t="shared" si="2"/>
        <v>5.3890786133185546</v>
      </c>
      <c r="K13" s="296">
        <v>2.1056835594080923</v>
      </c>
    </row>
    <row r="14" spans="1:11" ht="12.75" customHeight="1">
      <c r="A14" s="297" t="s">
        <v>106</v>
      </c>
      <c r="B14" s="298"/>
      <c r="C14" s="299">
        <v>3511.1161299999999</v>
      </c>
      <c r="D14" s="300">
        <v>73.628088649371662</v>
      </c>
      <c r="E14" s="300">
        <f t="shared" si="0"/>
        <v>98.079312739671835</v>
      </c>
      <c r="F14" s="299">
        <v>46.412319999999909</v>
      </c>
      <c r="G14" s="300">
        <f t="shared" si="1"/>
        <v>1.3395754022621607</v>
      </c>
      <c r="H14" s="300">
        <v>0.64940312664714384</v>
      </c>
      <c r="I14" s="299">
        <v>61.067869999999857</v>
      </c>
      <c r="J14" s="300">
        <f t="shared" si="2"/>
        <v>1.7700584281102159</v>
      </c>
      <c r="K14" s="292">
        <v>0.54404634119195805</v>
      </c>
    </row>
    <row r="15" spans="1:11" ht="12.75" customHeight="1">
      <c r="A15" s="327" t="s">
        <v>154</v>
      </c>
      <c r="B15" s="303"/>
      <c r="C15" s="304">
        <v>3579.8743199999999</v>
      </c>
      <c r="D15" s="305">
        <v>58.516940685130258</v>
      </c>
      <c r="E15" s="305">
        <f t="shared" si="0"/>
        <v>100</v>
      </c>
      <c r="F15" s="304">
        <v>59.305819999999585</v>
      </c>
      <c r="G15" s="305">
        <f t="shared" si="1"/>
        <v>1.6845523670395728</v>
      </c>
      <c r="H15" s="305">
        <v>0.67989255072227905</v>
      </c>
      <c r="I15" s="304">
        <v>78.808100000000195</v>
      </c>
      <c r="J15" s="305">
        <f t="shared" si="2"/>
        <v>2.250974276059257</v>
      </c>
      <c r="K15" s="296">
        <v>0.48302400162355497</v>
      </c>
    </row>
    <row r="16" spans="1:11" ht="12.75" customHeight="1">
      <c r="A16" s="320"/>
      <c r="B16" s="321"/>
      <c r="C16" s="322"/>
      <c r="D16" s="323"/>
      <c r="E16" s="321"/>
      <c r="F16" s="324"/>
      <c r="G16" s="324"/>
      <c r="H16" s="324"/>
      <c r="I16" s="324"/>
      <c r="J16" s="324"/>
      <c r="K16" s="325"/>
    </row>
    <row r="17" spans="1:11" ht="12.75" customHeight="1">
      <c r="A17" s="1037" t="s">
        <v>36</v>
      </c>
      <c r="B17" s="1036"/>
      <c r="C17" s="1036"/>
      <c r="D17" s="1036"/>
      <c r="E17" s="1036"/>
      <c r="F17" s="1036"/>
      <c r="G17" s="1036"/>
      <c r="H17" s="1036"/>
      <c r="I17" s="1036"/>
      <c r="J17" s="1036"/>
      <c r="K17" s="1103"/>
    </row>
    <row r="18" spans="1:11" ht="12.75" customHeight="1">
      <c r="A18" s="288" t="s">
        <v>153</v>
      </c>
      <c r="B18" s="289"/>
      <c r="C18" s="290">
        <v>107.83562999999999</v>
      </c>
      <c r="D18" s="326">
        <v>28.95874873370833</v>
      </c>
      <c r="E18" s="326">
        <f>100*C18/$C$23</f>
        <v>5.9133968229986147</v>
      </c>
      <c r="F18" s="290">
        <v>4.7922399999999783</v>
      </c>
      <c r="G18" s="326">
        <f>100*F18/($C18-F18)</f>
        <v>4.6507010299253331</v>
      </c>
      <c r="H18" s="326">
        <v>1.0223908902808247</v>
      </c>
      <c r="I18" s="290">
        <v>-6.2280799999999914</v>
      </c>
      <c r="J18" s="326">
        <f>100*I18/($C18-I18)</f>
        <v>-5.4601765977978376</v>
      </c>
      <c r="K18" s="292">
        <v>-2.6929664110087792</v>
      </c>
    </row>
    <row r="19" spans="1:11" ht="8.15" customHeight="1">
      <c r="A19" s="293" t="s">
        <v>116</v>
      </c>
      <c r="B19" s="289"/>
      <c r="C19" s="294">
        <v>283.23786000000001</v>
      </c>
      <c r="D19" s="295">
        <v>47.578471180497409</v>
      </c>
      <c r="E19" s="295">
        <f t="shared" ref="E19:E23" si="3">100*C19/$C$23</f>
        <v>15.531952300709204</v>
      </c>
      <c r="F19" s="294">
        <v>9.5031199999999671</v>
      </c>
      <c r="G19" s="295">
        <f t="shared" ref="G19:G23" si="4">100*F19/($C19-F19)</f>
        <v>3.4716528855635809</v>
      </c>
      <c r="H19" s="295">
        <v>1.1375222006621613</v>
      </c>
      <c r="I19" s="294">
        <v>3.6335000000000264</v>
      </c>
      <c r="J19" s="295">
        <f t="shared" ref="J19:J23" si="5">100*I19/($C19-I19)</f>
        <v>1.2995147858209459</v>
      </c>
      <c r="K19" s="296">
        <v>-0.94353780620772909</v>
      </c>
    </row>
    <row r="20" spans="1:11" ht="12.75" customHeight="1">
      <c r="A20" s="288" t="s">
        <v>115</v>
      </c>
      <c r="B20" s="289"/>
      <c r="C20" s="290">
        <v>1160.0938000000001</v>
      </c>
      <c r="D20" s="291">
        <v>90.658698473918605</v>
      </c>
      <c r="E20" s="291">
        <f t="shared" si="3"/>
        <v>63.616218417793732</v>
      </c>
      <c r="F20" s="290">
        <v>18.903650000000198</v>
      </c>
      <c r="G20" s="291">
        <f t="shared" si="4"/>
        <v>1.6564855558909442</v>
      </c>
      <c r="H20" s="291">
        <v>1.441552228898388</v>
      </c>
      <c r="I20" s="290">
        <v>19.77704000000017</v>
      </c>
      <c r="J20" s="291">
        <f t="shared" si="5"/>
        <v>1.7343461653584895</v>
      </c>
      <c r="K20" s="292">
        <v>1.5851765760466776</v>
      </c>
    </row>
    <row r="21" spans="1:11" ht="12.75" customHeight="1">
      <c r="A21" s="293" t="s">
        <v>152</v>
      </c>
      <c r="B21" s="289"/>
      <c r="C21" s="294">
        <v>349.14134000000001</v>
      </c>
      <c r="D21" s="295">
        <v>76.187313758967136</v>
      </c>
      <c r="E21" s="295">
        <f t="shared" si="3"/>
        <v>19.145910222191674</v>
      </c>
      <c r="F21" s="294">
        <v>6.5354600000000005</v>
      </c>
      <c r="G21" s="295">
        <f t="shared" si="4"/>
        <v>1.907573798791778</v>
      </c>
      <c r="H21" s="295">
        <v>0.98252251014342562</v>
      </c>
      <c r="I21" s="294">
        <v>17.938490000000002</v>
      </c>
      <c r="J21" s="295">
        <f t="shared" si="5"/>
        <v>5.416164142307351</v>
      </c>
      <c r="K21" s="296">
        <v>2.2503427877294371</v>
      </c>
    </row>
    <row r="22" spans="1:11" ht="12.75" customHeight="1">
      <c r="A22" s="297" t="s">
        <v>106</v>
      </c>
      <c r="B22" s="298"/>
      <c r="C22" s="299">
        <v>1792.473</v>
      </c>
      <c r="D22" s="300">
        <v>76.824612677684385</v>
      </c>
      <c r="E22" s="300">
        <f t="shared" si="3"/>
        <v>98.294080940694599</v>
      </c>
      <c r="F22" s="299">
        <v>34.942229999999881</v>
      </c>
      <c r="G22" s="300">
        <f t="shared" si="4"/>
        <v>1.9881432858213846</v>
      </c>
      <c r="H22" s="300">
        <v>1.2027667311319448</v>
      </c>
      <c r="I22" s="299">
        <v>41.349029999999857</v>
      </c>
      <c r="J22" s="300">
        <f t="shared" si="5"/>
        <v>2.3612851350552786</v>
      </c>
      <c r="K22" s="292">
        <v>0.83391459987036853</v>
      </c>
    </row>
    <row r="23" spans="1:11" ht="12.75" customHeight="1">
      <c r="A23" s="327" t="s">
        <v>154</v>
      </c>
      <c r="B23" s="303"/>
      <c r="C23" s="304">
        <v>1823.5818300000001</v>
      </c>
      <c r="D23" s="305">
        <v>62.848465879544626</v>
      </c>
      <c r="E23" s="305">
        <f t="shared" si="3"/>
        <v>100</v>
      </c>
      <c r="F23" s="304">
        <v>36.360299999999825</v>
      </c>
      <c r="G23" s="305">
        <f t="shared" si="4"/>
        <v>2.034459600539829</v>
      </c>
      <c r="H23" s="305">
        <v>0.9663420247690766</v>
      </c>
      <c r="I23" s="304">
        <v>41.677790000000186</v>
      </c>
      <c r="J23" s="305">
        <f t="shared" si="5"/>
        <v>2.33894693902822</v>
      </c>
      <c r="K23" s="296">
        <v>0.44833523422918375</v>
      </c>
    </row>
    <row r="24" spans="1:11" ht="12.75" customHeight="1">
      <c r="A24" s="320"/>
      <c r="B24" s="321"/>
      <c r="C24" s="322"/>
      <c r="D24" s="323"/>
      <c r="E24" s="321"/>
      <c r="F24" s="324"/>
      <c r="G24" s="324"/>
      <c r="H24" s="324"/>
      <c r="I24" s="324"/>
      <c r="J24" s="324"/>
      <c r="K24" s="325"/>
    </row>
    <row r="25" spans="1:11" ht="12.75" customHeight="1">
      <c r="A25" s="475" t="s">
        <v>38</v>
      </c>
      <c r="B25" s="475"/>
      <c r="C25" s="436"/>
      <c r="D25" s="436"/>
      <c r="E25" s="436"/>
      <c r="F25" s="436"/>
      <c r="G25" s="436"/>
      <c r="H25" s="436"/>
      <c r="I25" s="436"/>
      <c r="J25" s="436"/>
      <c r="K25" s="437"/>
    </row>
    <row r="26" spans="1:11" ht="12.75" customHeight="1">
      <c r="A26" s="288" t="s">
        <v>153</v>
      </c>
      <c r="B26" s="289"/>
      <c r="C26" s="290">
        <v>111.14256</v>
      </c>
      <c r="D26" s="326">
        <v>31.15855253270108</v>
      </c>
      <c r="E26" s="326">
        <f>100*C26/$C$31</f>
        <v>6.3282488897962565</v>
      </c>
      <c r="F26" s="290">
        <v>9.7675900000000127</v>
      </c>
      <c r="G26" s="326">
        <f>100*F26/($C26-F26)</f>
        <v>9.6351101262964747</v>
      </c>
      <c r="H26" s="326">
        <v>2.167378206623475</v>
      </c>
      <c r="I26" s="290">
        <v>1.3335200000000071</v>
      </c>
      <c r="J26" s="326">
        <f>100*I26/($C26-I26)</f>
        <v>1.2143991059388255</v>
      </c>
      <c r="K26" s="292">
        <v>0.30291059907593976</v>
      </c>
    </row>
    <row r="27" spans="1:11" ht="12.75" customHeight="1">
      <c r="A27" s="293" t="s">
        <v>116</v>
      </c>
      <c r="B27" s="289"/>
      <c r="C27" s="294">
        <v>276.52940000000001</v>
      </c>
      <c r="D27" s="295">
        <v>47.32134881452518</v>
      </c>
      <c r="E27" s="295">
        <f t="shared" ref="E27:E31" si="6">100*C27/$C$31</f>
        <v>15.745065333622195</v>
      </c>
      <c r="F27" s="294">
        <v>3.816530000000057</v>
      </c>
      <c r="G27" s="295">
        <f t="shared" ref="G27:G31" si="7">100*F27/($C27-F27)</f>
        <v>1.3994682392510693</v>
      </c>
      <c r="H27" s="295">
        <v>-0.11281286710779881</v>
      </c>
      <c r="I27" s="294">
        <v>3.0014400000000023</v>
      </c>
      <c r="J27" s="295">
        <f t="shared" ref="J27:J31" si="8">100*I27/($C27-I27)</f>
        <v>1.0973064691448735</v>
      </c>
      <c r="K27" s="296">
        <v>-4.4029552612016687E-2</v>
      </c>
    </row>
    <row r="28" spans="1:11" ht="12.75" customHeight="1">
      <c r="A28" s="288" t="s">
        <v>115</v>
      </c>
      <c r="B28" s="289"/>
      <c r="C28" s="290">
        <v>1117.3745899999999</v>
      </c>
      <c r="D28" s="291">
        <v>83.382243845119547</v>
      </c>
      <c r="E28" s="291">
        <f t="shared" si="6"/>
        <v>63.621213229693879</v>
      </c>
      <c r="F28" s="290">
        <v>19.262139999999818</v>
      </c>
      <c r="G28" s="291">
        <f t="shared" si="7"/>
        <v>1.7541136155955446</v>
      </c>
      <c r="H28" s="291">
        <v>1.4385759596295742</v>
      </c>
      <c r="I28" s="290">
        <v>0.19695999999999003</v>
      </c>
      <c r="J28" s="291">
        <f t="shared" si="8"/>
        <v>1.7630141770739721E-2</v>
      </c>
      <c r="K28" s="292">
        <v>-0.10035199042184217</v>
      </c>
    </row>
    <row r="29" spans="1:11" ht="12.65" customHeight="1">
      <c r="A29" s="293" t="s">
        <v>152</v>
      </c>
      <c r="B29" s="289"/>
      <c r="C29" s="294">
        <v>324.73913999999996</v>
      </c>
      <c r="D29" s="295">
        <v>63.538689811293459</v>
      </c>
      <c r="E29" s="295">
        <f t="shared" si="6"/>
        <v>18.490037499391686</v>
      </c>
      <c r="F29" s="294">
        <v>-11.608580000000018</v>
      </c>
      <c r="G29" s="295">
        <f t="shared" si="7"/>
        <v>-3.4513627742147377</v>
      </c>
      <c r="H29" s="295">
        <v>-2.6142130345397234</v>
      </c>
      <c r="I29" s="294">
        <v>16.520439999999951</v>
      </c>
      <c r="J29" s="295">
        <f t="shared" si="8"/>
        <v>5.3599732916918894</v>
      </c>
      <c r="K29" s="296">
        <v>1.9645323037264504</v>
      </c>
    </row>
    <row r="30" spans="1:11" ht="8.15" customHeight="1">
      <c r="A30" s="297" t="s">
        <v>106</v>
      </c>
      <c r="B30" s="298"/>
      <c r="C30" s="299">
        <v>1718.6431299999999</v>
      </c>
      <c r="D30" s="300">
        <v>70.565849635831498</v>
      </c>
      <c r="E30" s="300">
        <f t="shared" si="6"/>
        <v>97.856316062707762</v>
      </c>
      <c r="F30" s="299">
        <v>11.470090000000027</v>
      </c>
      <c r="G30" s="300">
        <f t="shared" si="7"/>
        <v>0.67187623815802688</v>
      </c>
      <c r="H30" s="300">
        <v>0.1219711345092378</v>
      </c>
      <c r="I30" s="299">
        <v>19.71884</v>
      </c>
      <c r="J30" s="300">
        <f t="shared" si="8"/>
        <v>1.1606662001400898</v>
      </c>
      <c r="K30" s="292">
        <v>0.25388422225175589</v>
      </c>
    </row>
    <row r="31" spans="1:11" ht="12.75" customHeight="1" thickBot="1">
      <c r="A31" s="327" t="s">
        <v>154</v>
      </c>
      <c r="B31" s="303"/>
      <c r="C31" s="304">
        <v>1756.2924899999998</v>
      </c>
      <c r="D31" s="305">
        <v>54.609076951694789</v>
      </c>
      <c r="E31" s="305">
        <f t="shared" si="6"/>
        <v>100</v>
      </c>
      <c r="F31" s="304">
        <v>22.94551999999976</v>
      </c>
      <c r="G31" s="305">
        <f t="shared" si="7"/>
        <v>1.3237695854973432</v>
      </c>
      <c r="H31" s="305">
        <v>0.4240526213618665</v>
      </c>
      <c r="I31" s="304">
        <v>37.130310000000009</v>
      </c>
      <c r="J31" s="305">
        <f t="shared" si="8"/>
        <v>2.1597909977289063</v>
      </c>
      <c r="K31" s="296">
        <v>0.49945383199991511</v>
      </c>
    </row>
    <row r="32" spans="1:11" ht="12.75" customHeight="1" thickTop="1">
      <c r="A32" s="1317"/>
      <c r="B32" s="1317"/>
      <c r="C32" s="1317"/>
      <c r="D32" s="1317"/>
      <c r="E32" s="1317"/>
      <c r="F32" s="1317"/>
      <c r="G32" s="1317"/>
      <c r="H32" s="1317"/>
      <c r="I32" s="1317"/>
      <c r="J32" s="1317"/>
      <c r="K32" s="1317"/>
    </row>
    <row r="33" spans="1:11" ht="17.399999999999999" customHeight="1">
      <c r="A33" s="1318"/>
      <c r="B33" s="1318"/>
      <c r="C33" s="1318"/>
      <c r="D33" s="1318"/>
      <c r="E33" s="1318"/>
      <c r="F33" s="1318"/>
      <c r="G33" s="1318"/>
      <c r="H33" s="1318"/>
      <c r="I33" s="1318"/>
      <c r="J33" s="1318"/>
      <c r="K33" s="1318"/>
    </row>
    <row r="34" spans="1:11" ht="19.5" customHeight="1">
      <c r="A34" s="1278" t="s">
        <v>27</v>
      </c>
      <c r="B34" s="1279"/>
      <c r="C34" s="1279"/>
      <c r="D34" s="1279"/>
      <c r="E34" s="1279"/>
      <c r="F34" s="1279"/>
      <c r="G34" s="1279"/>
      <c r="H34" s="1279"/>
      <c r="I34" s="1279"/>
      <c r="J34" s="1279"/>
      <c r="K34" s="1280"/>
    </row>
    <row r="35" spans="1:11" ht="12.75" customHeight="1">
      <c r="A35" s="1237" t="s">
        <v>151</v>
      </c>
      <c r="B35" s="278"/>
      <c r="C35" s="1282" t="s">
        <v>119</v>
      </c>
      <c r="D35" s="1284" t="s">
        <v>122</v>
      </c>
      <c r="E35" s="1248" t="s">
        <v>141</v>
      </c>
      <c r="F35" s="1248" t="s">
        <v>29</v>
      </c>
      <c r="G35" s="1248"/>
      <c r="H35" s="1248"/>
      <c r="I35" s="1248" t="s">
        <v>142</v>
      </c>
      <c r="J35" s="1248"/>
      <c r="K35" s="1286"/>
    </row>
    <row r="36" spans="1:11" ht="12.75" customHeight="1">
      <c r="A36" s="1281"/>
      <c r="B36" s="279"/>
      <c r="C36" s="1283"/>
      <c r="D36" s="1285"/>
      <c r="E36" s="1253"/>
      <c r="F36" s="280" t="s">
        <v>143</v>
      </c>
      <c r="G36" s="280" t="s">
        <v>144</v>
      </c>
      <c r="H36" s="280" t="s">
        <v>145</v>
      </c>
      <c r="I36" s="280" t="s">
        <v>143</v>
      </c>
      <c r="J36" s="280" t="s">
        <v>144</v>
      </c>
      <c r="K36" s="281" t="s">
        <v>145</v>
      </c>
    </row>
    <row r="37" spans="1:11" ht="12.75" customHeight="1">
      <c r="A37" s="1288"/>
      <c r="B37" s="1288"/>
      <c r="C37" s="1288"/>
      <c r="D37" s="1288"/>
      <c r="E37" s="1288"/>
      <c r="F37" s="1288"/>
      <c r="G37" s="1288"/>
      <c r="H37" s="1288"/>
      <c r="I37" s="1288"/>
      <c r="J37" s="1288"/>
      <c r="K37" s="1289"/>
    </row>
    <row r="38" spans="1:11" ht="12.75" customHeight="1">
      <c r="A38" s="475" t="s">
        <v>26</v>
      </c>
      <c r="B38" s="475"/>
      <c r="C38" s="436"/>
      <c r="D38" s="436"/>
      <c r="E38" s="436"/>
      <c r="F38" s="436"/>
      <c r="G38" s="436"/>
      <c r="H38" s="436"/>
      <c r="I38" s="436"/>
      <c r="J38" s="436"/>
      <c r="K38" s="437"/>
    </row>
    <row r="39" spans="1:11" ht="12.75" customHeight="1">
      <c r="A39" s="288" t="s">
        <v>153</v>
      </c>
      <c r="B39" s="289"/>
      <c r="C39" s="290">
        <v>1364.6242400000001</v>
      </c>
      <c r="D39" s="326">
        <v>28.040708541638047</v>
      </c>
      <c r="E39" s="326">
        <f>100*C39/$C$44</f>
        <v>6.0749131592655683</v>
      </c>
      <c r="F39" s="290">
        <v>-114.86780999999974</v>
      </c>
      <c r="G39" s="326">
        <f>100*F39/($C39-F39)</f>
        <v>-7.7640031928525568</v>
      </c>
      <c r="H39" s="326">
        <v>-2.5276131246198439</v>
      </c>
      <c r="I39" s="290">
        <v>54.682970000000296</v>
      </c>
      <c r="J39" s="326">
        <f>100*I39/($C39-I39)</f>
        <v>4.174459668714789</v>
      </c>
      <c r="K39" s="292">
        <v>0.79766405731507106</v>
      </c>
    </row>
    <row r="40" spans="1:11" ht="12.75" customHeight="1">
      <c r="A40" s="293" t="s">
        <v>116</v>
      </c>
      <c r="B40" s="289"/>
      <c r="C40" s="294">
        <v>3391.8720400000002</v>
      </c>
      <c r="D40" s="295">
        <v>44.525348222296351</v>
      </c>
      <c r="E40" s="295">
        <f t="shared" ref="E40:E44" si="9">100*C40/$C$44</f>
        <v>15.099635112989748</v>
      </c>
      <c r="F40" s="294">
        <v>-82.144150000000081</v>
      </c>
      <c r="G40" s="295">
        <f t="shared" ref="G40:G44" si="10">100*F40/($C40-F40)</f>
        <v>-2.3645298555733003</v>
      </c>
      <c r="H40" s="295">
        <v>-1.4008419971004784</v>
      </c>
      <c r="I40" s="294">
        <v>188.11151000000064</v>
      </c>
      <c r="J40" s="295">
        <f t="shared" ref="J40:J44" si="11">100*I40/($C40-I40)</f>
        <v>5.8715846031101666</v>
      </c>
      <c r="K40" s="296">
        <v>1.6510037787378664</v>
      </c>
    </row>
    <row r="41" spans="1:11" ht="8.15" customHeight="1">
      <c r="A41" s="288" t="s">
        <v>115</v>
      </c>
      <c r="B41" s="289"/>
      <c r="C41" s="290">
        <v>14145.06583</v>
      </c>
      <c r="D41" s="291">
        <v>81.284830319453434</v>
      </c>
      <c r="E41" s="291">
        <f t="shared" si="9"/>
        <v>62.969749496275057</v>
      </c>
      <c r="F41" s="290">
        <v>58.399859999997716</v>
      </c>
      <c r="G41" s="291">
        <f t="shared" si="10"/>
        <v>0.41457545826933317</v>
      </c>
      <c r="H41" s="291">
        <v>0.31533417689961141</v>
      </c>
      <c r="I41" s="290">
        <v>136.78763000000072</v>
      </c>
      <c r="J41" s="291">
        <f t="shared" si="11"/>
        <v>0.97647710908540297</v>
      </c>
      <c r="K41" s="292">
        <v>0.82941013191472734</v>
      </c>
    </row>
    <row r="42" spans="1:11" ht="12.75" customHeight="1">
      <c r="A42" s="293" t="s">
        <v>152</v>
      </c>
      <c r="B42" s="289"/>
      <c r="C42" s="294">
        <v>4466.5744500000001</v>
      </c>
      <c r="D42" s="295">
        <v>63.176869859763642</v>
      </c>
      <c r="E42" s="295">
        <f t="shared" si="9"/>
        <v>19.883899983444799</v>
      </c>
      <c r="F42" s="294">
        <v>68.504479999999603</v>
      </c>
      <c r="G42" s="295">
        <f t="shared" si="10"/>
        <v>1.557603232037702</v>
      </c>
      <c r="H42" s="295">
        <v>0.70091712555594654</v>
      </c>
      <c r="I42" s="294">
        <v>191.83599000000049</v>
      </c>
      <c r="J42" s="295">
        <f t="shared" si="11"/>
        <v>4.4876661296373328</v>
      </c>
      <c r="K42" s="296">
        <v>1.6798160380298484</v>
      </c>
    </row>
    <row r="43" spans="1:11" ht="12.75" customHeight="1">
      <c r="A43" s="297" t="s">
        <v>106</v>
      </c>
      <c r="B43" s="298"/>
      <c r="C43" s="299">
        <v>22003.512319999998</v>
      </c>
      <c r="D43" s="300">
        <v>68.568877867316218</v>
      </c>
      <c r="E43" s="300">
        <f t="shared" si="9"/>
        <v>97.953284592709593</v>
      </c>
      <c r="F43" s="299">
        <v>44.760189999997237</v>
      </c>
      <c r="G43" s="300">
        <f t="shared" si="10"/>
        <v>0.2038375848272633</v>
      </c>
      <c r="H43" s="300">
        <v>-4.9082345200204713E-2</v>
      </c>
      <c r="I43" s="299">
        <v>516.73513000000094</v>
      </c>
      <c r="J43" s="300">
        <f t="shared" si="11"/>
        <v>2.4048982564052968</v>
      </c>
      <c r="K43" s="292">
        <v>1.0742564570782775</v>
      </c>
    </row>
    <row r="44" spans="1:11" ht="12.75" customHeight="1">
      <c r="A44" s="327" t="s">
        <v>154</v>
      </c>
      <c r="B44" s="303"/>
      <c r="C44" s="304">
        <v>22463.271560000001</v>
      </c>
      <c r="D44" s="305">
        <v>53.085478103164455</v>
      </c>
      <c r="E44" s="305">
        <f t="shared" si="9"/>
        <v>100</v>
      </c>
      <c r="F44" s="304">
        <v>76.175559999999678</v>
      </c>
      <c r="G44" s="305">
        <f t="shared" si="10"/>
        <v>0.34026548150773855</v>
      </c>
      <c r="H44" s="305">
        <v>-1.292962244936291E-2</v>
      </c>
      <c r="I44" s="304">
        <v>605.41593999999895</v>
      </c>
      <c r="J44" s="305">
        <f t="shared" si="11"/>
        <v>2.7697865267535282</v>
      </c>
      <c r="K44" s="296">
        <v>0.80653078060367989</v>
      </c>
    </row>
    <row r="45" spans="1:11" ht="12.75" customHeight="1">
      <c r="A45" s="320"/>
      <c r="B45" s="321"/>
      <c r="C45" s="322"/>
      <c r="D45" s="323"/>
      <c r="E45" s="321"/>
      <c r="F45" s="324"/>
      <c r="G45" s="324"/>
      <c r="H45" s="324"/>
      <c r="I45" s="324"/>
      <c r="J45" s="324"/>
      <c r="K45" s="325"/>
    </row>
    <row r="46" spans="1:11" ht="12.75" customHeight="1">
      <c r="A46" s="475" t="s">
        <v>36</v>
      </c>
      <c r="B46" s="475"/>
      <c r="C46" s="436"/>
      <c r="D46" s="436"/>
      <c r="E46" s="436"/>
      <c r="F46" s="436"/>
      <c r="G46" s="436"/>
      <c r="H46" s="436"/>
      <c r="I46" s="436"/>
      <c r="J46" s="436"/>
      <c r="K46" s="437"/>
    </row>
    <row r="47" spans="1:11" ht="12.75" customHeight="1">
      <c r="A47" s="288" t="s">
        <v>153</v>
      </c>
      <c r="B47" s="289"/>
      <c r="C47" s="290">
        <v>745.08907999999997</v>
      </c>
      <c r="D47" s="326">
        <v>29.672090794535571</v>
      </c>
      <c r="E47" s="326">
        <f>100*C47/$C$52</f>
        <v>6.2060798781313613</v>
      </c>
      <c r="F47" s="290">
        <v>-58.96393999999998</v>
      </c>
      <c r="G47" s="326">
        <f>100*F47/($C47-F47)</f>
        <v>-7.3333397839858856</v>
      </c>
      <c r="H47" s="326">
        <v>-2.4246208870496062</v>
      </c>
      <c r="I47" s="290">
        <v>11.379079999999931</v>
      </c>
      <c r="J47" s="326">
        <f>100*I47/($C47-I47)</f>
        <v>1.5508961306238065</v>
      </c>
      <c r="K47" s="292">
        <v>-6.6663785690042943E-2</v>
      </c>
    </row>
    <row r="48" spans="1:11" ht="12.75" customHeight="1">
      <c r="A48" s="293" t="s">
        <v>116</v>
      </c>
      <c r="B48" s="289"/>
      <c r="C48" s="294">
        <v>1808.34184</v>
      </c>
      <c r="D48" s="295">
        <v>46.088529620479925</v>
      </c>
      <c r="E48" s="295">
        <f t="shared" ref="E48:E52" si="12">100*C48/$C$52</f>
        <v>15.062244511766355</v>
      </c>
      <c r="F48" s="294">
        <v>-64.684489999999869</v>
      </c>
      <c r="G48" s="295">
        <f t="shared" ref="G48:G52" si="13">100*F48/($C48-F48)</f>
        <v>-3.4534746769950573</v>
      </c>
      <c r="H48" s="295">
        <v>-1.9121299346767699</v>
      </c>
      <c r="I48" s="294">
        <v>93.617020000000139</v>
      </c>
      <c r="J48" s="295">
        <f t="shared" ref="J48:J52" si="14">100*I48/($C48-I48)</f>
        <v>5.45959438552946</v>
      </c>
      <c r="K48" s="296">
        <v>1.2860257331736662</v>
      </c>
    </row>
    <row r="49" spans="1:11" ht="12.75" customHeight="1">
      <c r="A49" s="288" t="s">
        <v>115</v>
      </c>
      <c r="B49" s="289"/>
      <c r="C49" s="290">
        <v>7558.7524599999997</v>
      </c>
      <c r="D49" s="291">
        <v>86.55774768095938</v>
      </c>
      <c r="E49" s="291">
        <f t="shared" si="12"/>
        <v>62.959212267319664</v>
      </c>
      <c r="F49" s="290">
        <v>41.966419999999744</v>
      </c>
      <c r="G49" s="291">
        <f t="shared" si="13"/>
        <v>0.55830270778865676</v>
      </c>
      <c r="H49" s="291">
        <v>0.42980554027109008</v>
      </c>
      <c r="I49" s="290">
        <v>100.56271999999899</v>
      </c>
      <c r="J49" s="291">
        <f t="shared" si="14"/>
        <v>1.3483529315519798</v>
      </c>
      <c r="K49" s="292">
        <v>1.1555089268152017</v>
      </c>
    </row>
    <row r="50" spans="1:11" ht="12.75" customHeight="1">
      <c r="A50" s="293" t="s">
        <v>152</v>
      </c>
      <c r="B50" s="289"/>
      <c r="C50" s="294">
        <v>2397.5991300000001</v>
      </c>
      <c r="D50" s="295">
        <v>69.319241634615736</v>
      </c>
      <c r="E50" s="295">
        <f t="shared" si="12"/>
        <v>19.970352694631167</v>
      </c>
      <c r="F50" s="294">
        <v>36.515219999999772</v>
      </c>
      <c r="G50" s="295">
        <f t="shared" si="13"/>
        <v>1.5465447816295426</v>
      </c>
      <c r="H50" s="295">
        <v>0.72728558615160921</v>
      </c>
      <c r="I50" s="294">
        <v>71.91847000000007</v>
      </c>
      <c r="J50" s="295">
        <f t="shared" si="14"/>
        <v>3.0923622162296378</v>
      </c>
      <c r="K50" s="296">
        <v>0.8613003599668474</v>
      </c>
    </row>
    <row r="51" spans="1:11" ht="12.75" customHeight="1">
      <c r="A51" s="297" t="s">
        <v>106</v>
      </c>
      <c r="B51" s="298"/>
      <c r="C51" s="299">
        <v>11764.693429999999</v>
      </c>
      <c r="D51" s="300">
        <v>73.004533774150303</v>
      </c>
      <c r="E51" s="300">
        <f t="shared" si="12"/>
        <v>97.991809473717183</v>
      </c>
      <c r="F51" s="299">
        <v>13.797150000000329</v>
      </c>
      <c r="G51" s="300">
        <f t="shared" si="13"/>
        <v>0.11741359698224083</v>
      </c>
      <c r="H51" s="300">
        <v>-0.11061673140844164</v>
      </c>
      <c r="I51" s="299">
        <v>266.09820999999829</v>
      </c>
      <c r="J51" s="300">
        <f t="shared" si="14"/>
        <v>2.3141801664360027</v>
      </c>
      <c r="K51" s="292">
        <v>0.947142282046741</v>
      </c>
    </row>
    <row r="52" spans="1:11" ht="12.75" customHeight="1">
      <c r="A52" s="327" t="s">
        <v>154</v>
      </c>
      <c r="B52" s="303"/>
      <c r="C52" s="304">
        <v>12005.79262</v>
      </c>
      <c r="D52" s="305">
        <v>58.24450974643571</v>
      </c>
      <c r="E52" s="305">
        <f t="shared" si="12"/>
        <v>100.00000000000001</v>
      </c>
      <c r="F52" s="304">
        <v>20.357489999998506</v>
      </c>
      <c r="G52" s="305">
        <f t="shared" si="13"/>
        <v>0.16985190591072435</v>
      </c>
      <c r="H52" s="305">
        <v>-0.1344320237989578</v>
      </c>
      <c r="I52" s="304">
        <v>299.17351000000053</v>
      </c>
      <c r="J52" s="305">
        <f t="shared" si="14"/>
        <v>2.5555927564470022</v>
      </c>
      <c r="K52" s="296">
        <v>0.64024548606036547</v>
      </c>
    </row>
    <row r="53" spans="1:11" ht="12.75" customHeight="1">
      <c r="A53" s="320"/>
      <c r="B53" s="321"/>
      <c r="C53" s="322"/>
      <c r="D53" s="323"/>
      <c r="E53" s="321"/>
      <c r="F53" s="324"/>
      <c r="G53" s="324"/>
      <c r="H53" s="324"/>
      <c r="I53" s="324"/>
      <c r="J53" s="324"/>
      <c r="K53" s="325"/>
    </row>
    <row r="54" spans="1:11" ht="12.75" customHeight="1">
      <c r="A54" s="475" t="s">
        <v>38</v>
      </c>
      <c r="B54" s="475"/>
      <c r="C54" s="436"/>
      <c r="D54" s="436"/>
      <c r="E54" s="436"/>
      <c r="F54" s="436"/>
      <c r="G54" s="436"/>
      <c r="H54" s="436"/>
      <c r="I54" s="436"/>
      <c r="J54" s="436"/>
      <c r="K54" s="437"/>
    </row>
    <row r="55" spans="1:11" ht="12.75" customHeight="1">
      <c r="A55" s="288" t="s">
        <v>153</v>
      </c>
      <c r="B55" s="289"/>
      <c r="C55" s="290">
        <v>619.53515999999991</v>
      </c>
      <c r="D55" s="326">
        <v>26.301580075288122</v>
      </c>
      <c r="E55" s="326">
        <f>100*C55/$C$60</f>
        <v>5.9243261550378969</v>
      </c>
      <c r="F55" s="290">
        <v>-55.903870000000097</v>
      </c>
      <c r="G55" s="326">
        <f>100*F55/($C55-F55)</f>
        <v>-8.2766715450245893</v>
      </c>
      <c r="H55" s="326">
        <v>-2.6269146339985063</v>
      </c>
      <c r="I55" s="290">
        <v>43.30388999999991</v>
      </c>
      <c r="J55" s="326">
        <f>100*I55/($C55-I55)</f>
        <v>7.5150190998832658</v>
      </c>
      <c r="K55" s="292">
        <v>1.6885824421765321</v>
      </c>
    </row>
    <row r="56" spans="1:11" ht="12.75" customHeight="1">
      <c r="A56" s="293" t="s">
        <v>116</v>
      </c>
      <c r="B56" s="289"/>
      <c r="C56" s="294">
        <v>1583.5301999999999</v>
      </c>
      <c r="D56" s="295">
        <v>42.86509439416222</v>
      </c>
      <c r="E56" s="295">
        <f t="shared" ref="E56:E60" si="15">100*C56/$C$60</f>
        <v>15.142561692789791</v>
      </c>
      <c r="F56" s="294">
        <v>-17.459660000000213</v>
      </c>
      <c r="G56" s="295">
        <f t="shared" ref="G56:G60" si="16">100*F56/($C56-F56)</f>
        <v>-1.090554065095716</v>
      </c>
      <c r="H56" s="295">
        <v>-0.85078023118101243</v>
      </c>
      <c r="I56" s="294">
        <v>94.494489999999814</v>
      </c>
      <c r="J56" s="295">
        <f t="shared" ref="J56:J60" si="17">100*I56/($C56-I56)</f>
        <v>6.3460190622291934</v>
      </c>
      <c r="K56" s="296">
        <v>2.0152615190561747</v>
      </c>
    </row>
    <row r="57" spans="1:11" ht="8.15" customHeight="1">
      <c r="A57" s="288" t="s">
        <v>115</v>
      </c>
      <c r="B57" s="289"/>
      <c r="C57" s="290">
        <v>6586.3133699999998</v>
      </c>
      <c r="D57" s="291">
        <v>75.973367708419985</v>
      </c>
      <c r="E57" s="291">
        <f t="shared" si="15"/>
        <v>62.981846846540229</v>
      </c>
      <c r="F57" s="290">
        <v>16.433440000000701</v>
      </c>
      <c r="G57" s="291">
        <f t="shared" si="16"/>
        <v>0.25013303401422593</v>
      </c>
      <c r="H57" s="291">
        <v>0.19648854166938179</v>
      </c>
      <c r="I57" s="290">
        <v>36.224909999998999</v>
      </c>
      <c r="J57" s="291">
        <f t="shared" si="17"/>
        <v>0.5530445920114947</v>
      </c>
      <c r="K57" s="292">
        <v>0.49600284032123909</v>
      </c>
    </row>
    <row r="58" spans="1:11" ht="12.75" customHeight="1">
      <c r="A58" s="293" t="s">
        <v>152</v>
      </c>
      <c r="B58" s="289"/>
      <c r="C58" s="294">
        <v>2068.97532</v>
      </c>
      <c r="D58" s="295">
        <v>57.293711786157978</v>
      </c>
      <c r="E58" s="295">
        <f t="shared" si="15"/>
        <v>19.784647254570515</v>
      </c>
      <c r="F58" s="294">
        <v>31.989260000000058</v>
      </c>
      <c r="G58" s="295">
        <f t="shared" si="16"/>
        <v>1.5704211544776139</v>
      </c>
      <c r="H58" s="295">
        <v>0.66992702859680975</v>
      </c>
      <c r="I58" s="294">
        <v>119.91751999999997</v>
      </c>
      <c r="J58" s="295">
        <f t="shared" si="17"/>
        <v>6.1525892151582147</v>
      </c>
      <c r="K58" s="296">
        <v>2.4507259186553227</v>
      </c>
    </row>
    <row r="59" spans="1:11" ht="12.75" customHeight="1">
      <c r="A59" s="297" t="s">
        <v>106</v>
      </c>
      <c r="B59" s="298"/>
      <c r="C59" s="299">
        <v>10238.81889</v>
      </c>
      <c r="D59" s="300">
        <v>64.094241164339891</v>
      </c>
      <c r="E59" s="300">
        <f t="shared" si="15"/>
        <v>97.909055793900549</v>
      </c>
      <c r="F59" s="299">
        <v>30.963040000000547</v>
      </c>
      <c r="G59" s="300">
        <f t="shared" si="16"/>
        <v>0.30332559995937391</v>
      </c>
      <c r="H59" s="300">
        <v>1.3579323339556026E-2</v>
      </c>
      <c r="I59" s="299">
        <v>250.63692000000083</v>
      </c>
      <c r="J59" s="300">
        <f t="shared" si="17"/>
        <v>2.5093347393229446</v>
      </c>
      <c r="K59" s="292">
        <v>1.1854672666812576</v>
      </c>
    </row>
    <row r="60" spans="1:11" ht="15" thickBot="1">
      <c r="A60" s="327" t="s">
        <v>154</v>
      </c>
      <c r="B60" s="303"/>
      <c r="C60" s="852">
        <v>10457.478940000001</v>
      </c>
      <c r="D60" s="853">
        <v>48.18550750828966</v>
      </c>
      <c r="E60" s="853">
        <f t="shared" si="15"/>
        <v>100</v>
      </c>
      <c r="F60" s="852">
        <v>55.818070000001171</v>
      </c>
      <c r="G60" s="853">
        <f t="shared" si="16"/>
        <v>0.53662651280036566</v>
      </c>
      <c r="H60" s="853">
        <v>9.8932736004663013E-2</v>
      </c>
      <c r="I60" s="852">
        <v>306.24243000000024</v>
      </c>
      <c r="J60" s="853">
        <f t="shared" si="17"/>
        <v>3.0167992805440038</v>
      </c>
      <c r="K60" s="854">
        <v>0.94313267529972222</v>
      </c>
    </row>
    <row r="61" spans="1:11" s="356" customFormat="1" ht="7.5" customHeight="1" thickTop="1">
      <c r="A61"/>
      <c r="B61"/>
      <c r="C61"/>
      <c r="D61"/>
      <c r="E61"/>
      <c r="F61"/>
      <c r="G61"/>
      <c r="H61" s="2"/>
      <c r="I61" s="2"/>
      <c r="J61" s="2"/>
      <c r="K61"/>
    </row>
    <row r="62" spans="1:11" s="356" customFormat="1">
      <c r="A62" s="771" t="s">
        <v>344</v>
      </c>
      <c r="B62"/>
      <c r="C62"/>
      <c r="D62"/>
      <c r="E62"/>
      <c r="F62"/>
      <c r="G62"/>
      <c r="H62" s="2"/>
      <c r="I62" s="2"/>
      <c r="J62" s="1303" t="s">
        <v>528</v>
      </c>
      <c r="K62" s="1303"/>
    </row>
    <row r="63" spans="1:11" s="356" customFormat="1">
      <c r="A63"/>
      <c r="B63"/>
      <c r="C63"/>
      <c r="D63"/>
      <c r="E63"/>
      <c r="F63"/>
      <c r="G63"/>
      <c r="H63" s="2"/>
      <c r="I63" s="2"/>
      <c r="J63" s="1259"/>
      <c r="K63" s="1259"/>
    </row>
    <row r="64" spans="1:11" s="356" customFormat="1">
      <c r="A64"/>
      <c r="B64"/>
      <c r="C64"/>
      <c r="D64"/>
      <c r="E64"/>
      <c r="F64"/>
      <c r="G64"/>
      <c r="H64" s="2"/>
      <c r="I64" s="2"/>
      <c r="J64" s="2"/>
      <c r="K64"/>
    </row>
    <row r="65" spans="1:11" s="356" customFormat="1">
      <c r="A65"/>
      <c r="B65"/>
      <c r="C65"/>
      <c r="D65"/>
      <c r="E65"/>
      <c r="F65"/>
      <c r="G65"/>
      <c r="H65" s="2"/>
      <c r="I65" s="2"/>
      <c r="J65" s="2"/>
      <c r="K65"/>
    </row>
    <row r="66" spans="1:11" s="356" customFormat="1">
      <c r="A66"/>
      <c r="B66"/>
      <c r="C66"/>
      <c r="D66"/>
      <c r="E66"/>
      <c r="F66"/>
      <c r="G66"/>
      <c r="H66" s="2"/>
      <c r="I66" s="2"/>
      <c r="J66" s="2"/>
      <c r="K66"/>
    </row>
    <row r="67" spans="1:11" s="356" customFormat="1">
      <c r="A67"/>
      <c r="B67"/>
      <c r="C67"/>
      <c r="D67"/>
      <c r="E67"/>
      <c r="F67"/>
      <c r="G67"/>
      <c r="H67" s="2"/>
      <c r="I67" s="2"/>
      <c r="J67" s="2"/>
      <c r="K67"/>
    </row>
    <row r="68" spans="1:11" ht="8.15" customHeight="1"/>
    <row r="71" spans="1:11" ht="13.65" customHeight="1"/>
    <row r="79" spans="1:11" ht="4.5" customHeight="1"/>
  </sheetData>
  <mergeCells count="20">
    <mergeCell ref="J63:K63"/>
    <mergeCell ref="A32:K32"/>
    <mergeCell ref="A33:K33"/>
    <mergeCell ref="A34:K34"/>
    <mergeCell ref="A35:A36"/>
    <mergeCell ref="C35:C36"/>
    <mergeCell ref="D35:D36"/>
    <mergeCell ref="E35:E36"/>
    <mergeCell ref="F35:H35"/>
    <mergeCell ref="J62:K62"/>
    <mergeCell ref="I35:K35"/>
    <mergeCell ref="A37:K37"/>
    <mergeCell ref="A2:K2"/>
    <mergeCell ref="A5:K5"/>
    <mergeCell ref="A6:A7"/>
    <mergeCell ref="C6:C7"/>
    <mergeCell ref="D6:D7"/>
    <mergeCell ref="E6:E7"/>
    <mergeCell ref="F6:H6"/>
    <mergeCell ref="I6:K6"/>
  </mergeCells>
  <hyperlinks>
    <hyperlink ref="K4" location="'Indice tablas Mujeres'!A1" display="Indice" xr:uid="{00000000-0004-0000-12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3" orientation="portrait" r:id="rId1"/>
  <headerFooter differentFirst="1">
    <oddFooter>&amp;C&amp;P</oddFooter>
  </headerFooter>
  <rowBreaks count="1" manualBreakCount="1">
    <brk id="80" max="11" man="1"/>
  </rowBreak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D9BCD"/>
  </sheetPr>
  <dimension ref="A1:P138"/>
  <sheetViews>
    <sheetView view="pageBreakPreview" zoomScaleNormal="100" zoomScaleSheetLayoutView="100" workbookViewId="0">
      <selection activeCell="A2" sqref="A2:G2"/>
    </sheetView>
  </sheetViews>
  <sheetFormatPr baseColWidth="10" defaultRowHeight="14.5"/>
  <sheetData>
    <row r="1" spans="1:16" ht="59.4" customHeight="1">
      <c r="A1" s="767" t="s">
        <v>548</v>
      </c>
      <c r="E1" s="270"/>
      <c r="F1" s="270"/>
      <c r="G1" s="270"/>
      <c r="H1" s="270"/>
      <c r="I1" s="270"/>
    </row>
    <row r="2" spans="1:16">
      <c r="A2" s="1218" t="s">
        <v>516</v>
      </c>
      <c r="B2" s="1218"/>
      <c r="C2" s="1218"/>
      <c r="D2" s="1218"/>
      <c r="E2" s="1218"/>
      <c r="F2" s="1218"/>
      <c r="G2" s="1218"/>
    </row>
    <row r="3" spans="1:16" ht="15.5">
      <c r="A3" s="709"/>
      <c r="B3" s="709"/>
      <c r="C3" s="709"/>
      <c r="D3" s="709"/>
      <c r="E3" s="709"/>
      <c r="F3" s="709"/>
      <c r="G3" s="926" t="s">
        <v>212</v>
      </c>
    </row>
    <row r="4" spans="1:16">
      <c r="A4" s="1216" t="s">
        <v>242</v>
      </c>
      <c r="B4" s="1219" t="s">
        <v>243</v>
      </c>
      <c r="C4" s="1220"/>
      <c r="D4" s="1220"/>
      <c r="E4" s="1220"/>
      <c r="F4" s="1220"/>
      <c r="G4" s="1221"/>
    </row>
    <row r="5" spans="1:16" ht="23">
      <c r="A5" s="1217"/>
      <c r="B5" s="706" t="s">
        <v>234</v>
      </c>
      <c r="C5" s="706" t="s">
        <v>244</v>
      </c>
      <c r="D5" s="706" t="s">
        <v>235</v>
      </c>
      <c r="E5" s="706" t="s">
        <v>245</v>
      </c>
      <c r="F5" s="706" t="s">
        <v>236</v>
      </c>
      <c r="G5" s="707" t="s">
        <v>246</v>
      </c>
    </row>
    <row r="6" spans="1:16">
      <c r="A6" s="698">
        <v>42005</v>
      </c>
      <c r="B6" s="689">
        <v>1419863.3</v>
      </c>
      <c r="C6" s="690">
        <f>100*B6/G6</f>
        <v>51.802776089819623</v>
      </c>
      <c r="D6" s="689">
        <v>1321036.6499999999</v>
      </c>
      <c r="E6" s="690">
        <f>100*D6/G6</f>
        <v>48.197150941499373</v>
      </c>
      <c r="F6" s="689">
        <v>2</v>
      </c>
      <c r="G6" s="699">
        <v>2740901.95</v>
      </c>
    </row>
    <row r="7" spans="1:16">
      <c r="A7" s="700">
        <v>42036</v>
      </c>
      <c r="B7" s="691">
        <v>1426308</v>
      </c>
      <c r="C7" s="692">
        <f t="shared" ref="C7:C70" si="0">100*B7/G7</f>
        <v>51.802640419852182</v>
      </c>
      <c r="D7" s="691">
        <v>1327040</v>
      </c>
      <c r="E7" s="692">
        <f t="shared" ref="E7:E70" si="1">100*D7/G7</f>
        <v>48.197286941362343</v>
      </c>
      <c r="F7" s="691">
        <v>2</v>
      </c>
      <c r="G7" s="701">
        <v>2753350</v>
      </c>
    </row>
    <row r="8" spans="1:16">
      <c r="A8" s="698">
        <v>42064</v>
      </c>
      <c r="B8" s="689">
        <v>1436019.18</v>
      </c>
      <c r="C8" s="690">
        <f t="shared" si="0"/>
        <v>51.813898450979245</v>
      </c>
      <c r="D8" s="689">
        <v>1335471.3600000001</v>
      </c>
      <c r="E8" s="690">
        <f t="shared" si="1"/>
        <v>48.185970211923738</v>
      </c>
      <c r="F8" s="689">
        <v>3.63</v>
      </c>
      <c r="G8" s="699">
        <v>2771494.18</v>
      </c>
    </row>
    <row r="9" spans="1:16">
      <c r="A9" s="702">
        <v>42095</v>
      </c>
      <c r="B9" s="693">
        <v>1442194.85</v>
      </c>
      <c r="C9" s="694">
        <f t="shared" si="0"/>
        <v>51.810179856545432</v>
      </c>
      <c r="D9" s="693">
        <v>1341414.5</v>
      </c>
      <c r="E9" s="694">
        <f t="shared" si="1"/>
        <v>48.189692611354118</v>
      </c>
      <c r="F9" s="693">
        <v>3.55</v>
      </c>
      <c r="G9" s="703">
        <v>2783612.9</v>
      </c>
      <c r="O9" s="1000"/>
      <c r="P9" s="1001"/>
    </row>
    <row r="10" spans="1:16">
      <c r="A10" s="998">
        <v>42125</v>
      </c>
      <c r="B10" s="695">
        <v>1454613.85</v>
      </c>
      <c r="C10" s="696">
        <f t="shared" si="0"/>
        <v>51.811962408367769</v>
      </c>
      <c r="D10" s="695">
        <v>1352868.75</v>
      </c>
      <c r="E10" s="696">
        <f t="shared" si="1"/>
        <v>48.18789867734003</v>
      </c>
      <c r="F10" s="695">
        <v>3.9</v>
      </c>
      <c r="G10" s="999">
        <v>2807486.5</v>
      </c>
      <c r="P10" s="1001"/>
    </row>
    <row r="11" spans="1:16">
      <c r="A11" s="705">
        <v>42156</v>
      </c>
      <c r="B11" s="693">
        <v>1463795.81</v>
      </c>
      <c r="C11" s="694">
        <f t="shared" si="0"/>
        <v>52.053287968965705</v>
      </c>
      <c r="D11" s="693">
        <v>1348309.81</v>
      </c>
      <c r="E11" s="694">
        <f t="shared" si="1"/>
        <v>47.946549875225728</v>
      </c>
      <c r="F11" s="693">
        <v>4.54</v>
      </c>
      <c r="G11" s="703">
        <v>2812110.18</v>
      </c>
    </row>
    <row r="12" spans="1:16">
      <c r="A12" s="704">
        <v>42186</v>
      </c>
      <c r="B12" s="689">
        <v>1472524.73</v>
      </c>
      <c r="C12" s="690">
        <f t="shared" si="0"/>
        <v>52.577945495135687</v>
      </c>
      <c r="D12" s="689">
        <v>1328122</v>
      </c>
      <c r="E12" s="690">
        <f t="shared" si="1"/>
        <v>47.421903825608823</v>
      </c>
      <c r="F12" s="689">
        <v>4.21</v>
      </c>
      <c r="G12" s="699">
        <v>2800650.95</v>
      </c>
    </row>
    <row r="13" spans="1:16">
      <c r="A13" s="700">
        <v>42217</v>
      </c>
      <c r="B13" s="691">
        <v>1462485.38</v>
      </c>
      <c r="C13" s="692">
        <f t="shared" si="0"/>
        <v>52.739854538312734</v>
      </c>
      <c r="D13" s="691">
        <v>1310528.0900000001</v>
      </c>
      <c r="E13" s="692">
        <f t="shared" si="1"/>
        <v>47.260001214489286</v>
      </c>
      <c r="F13" s="691">
        <v>4</v>
      </c>
      <c r="G13" s="701">
        <v>2773017.47</v>
      </c>
    </row>
    <row r="14" spans="1:16">
      <c r="A14" s="698">
        <v>42248</v>
      </c>
      <c r="B14" s="689">
        <v>1466904.09</v>
      </c>
      <c r="C14" s="690">
        <f t="shared" si="0"/>
        <v>52.279642855301063</v>
      </c>
      <c r="D14" s="689">
        <v>1338970.5</v>
      </c>
      <c r="E14" s="690">
        <f t="shared" si="1"/>
        <v>47.720161127769366</v>
      </c>
      <c r="F14" s="689">
        <v>5.5</v>
      </c>
      <c r="G14" s="699">
        <v>2805880.09</v>
      </c>
      <c r="H14" s="697"/>
    </row>
    <row r="15" spans="1:16">
      <c r="A15" s="700">
        <v>42278</v>
      </c>
      <c r="B15" s="691">
        <v>1474813.28</v>
      </c>
      <c r="C15" s="692">
        <f t="shared" si="0"/>
        <v>52.001668579876913</v>
      </c>
      <c r="D15" s="691">
        <v>1361270.57</v>
      </c>
      <c r="E15" s="692">
        <f t="shared" si="1"/>
        <v>47.99817169308384</v>
      </c>
      <c r="F15" s="691">
        <v>4.5199999999999996</v>
      </c>
      <c r="G15" s="701">
        <v>2836088.38</v>
      </c>
    </row>
    <row r="16" spans="1:16">
      <c r="A16" s="698">
        <v>42309</v>
      </c>
      <c r="B16" s="689">
        <v>1484304.28</v>
      </c>
      <c r="C16" s="690">
        <f t="shared" si="0"/>
        <v>51.957993334945989</v>
      </c>
      <c r="D16" s="689">
        <v>1372430.76</v>
      </c>
      <c r="E16" s="690">
        <f t="shared" si="1"/>
        <v>48.041866645264172</v>
      </c>
      <c r="F16" s="689">
        <v>4</v>
      </c>
      <c r="G16" s="699">
        <v>2856739.04</v>
      </c>
    </row>
    <row r="17" spans="1:7">
      <c r="A17" s="700">
        <v>42339</v>
      </c>
      <c r="B17" s="691">
        <v>1489408.89</v>
      </c>
      <c r="C17" s="692">
        <f t="shared" si="0"/>
        <v>51.868575162063692</v>
      </c>
      <c r="D17" s="691">
        <v>1382092.42</v>
      </c>
      <c r="E17" s="692">
        <f t="shared" si="1"/>
        <v>48.131285538176492</v>
      </c>
      <c r="F17" s="691">
        <v>4</v>
      </c>
      <c r="G17" s="701">
        <v>2871505.31</v>
      </c>
    </row>
    <row r="18" spans="1:7">
      <c r="A18" s="698">
        <v>42370</v>
      </c>
      <c r="B18" s="689">
        <v>1473163.94</v>
      </c>
      <c r="C18" s="690">
        <f t="shared" si="0"/>
        <v>51.866951408131015</v>
      </c>
      <c r="D18" s="689">
        <v>1367106.84</v>
      </c>
      <c r="E18" s="690">
        <f t="shared" si="1"/>
        <v>48.132907760424509</v>
      </c>
      <c r="F18" s="689">
        <v>4</v>
      </c>
      <c r="G18" s="699">
        <v>2840274.78</v>
      </c>
    </row>
    <row r="19" spans="1:7">
      <c r="A19" s="700">
        <v>42401</v>
      </c>
      <c r="B19" s="691">
        <v>1478848.23</v>
      </c>
      <c r="C19" s="692">
        <f t="shared" si="0"/>
        <v>51.850136465052373</v>
      </c>
      <c r="D19" s="691">
        <v>1373306.57</v>
      </c>
      <c r="E19" s="692">
        <f t="shared" si="1"/>
        <v>48.14972329030207</v>
      </c>
      <c r="F19" s="691">
        <v>4</v>
      </c>
      <c r="G19" s="701">
        <v>2852158.8</v>
      </c>
    </row>
    <row r="20" spans="1:7">
      <c r="A20" s="698">
        <v>42430</v>
      </c>
      <c r="B20" s="689">
        <v>1485890.14</v>
      </c>
      <c r="C20" s="690">
        <f t="shared" si="0"/>
        <v>51.816569368692079</v>
      </c>
      <c r="D20" s="689">
        <v>1381702.9</v>
      </c>
      <c r="E20" s="690">
        <f t="shared" si="1"/>
        <v>48.183309275323012</v>
      </c>
      <c r="F20" s="689">
        <v>3.47</v>
      </c>
      <c r="G20" s="699">
        <v>2867596.52</v>
      </c>
    </row>
    <row r="21" spans="1:7">
      <c r="A21" s="700">
        <v>42461</v>
      </c>
      <c r="B21" s="691">
        <v>1493513.8</v>
      </c>
      <c r="C21" s="692">
        <f t="shared" si="0"/>
        <v>51.805940479405905</v>
      </c>
      <c r="D21" s="691">
        <v>1389383.19</v>
      </c>
      <c r="E21" s="692">
        <f t="shared" si="1"/>
        <v>48.193932218254098</v>
      </c>
      <c r="F21" s="691">
        <v>3.66</v>
      </c>
      <c r="G21" s="701">
        <v>2882900.66</v>
      </c>
    </row>
    <row r="22" spans="1:7">
      <c r="A22" s="698">
        <v>42491</v>
      </c>
      <c r="B22" s="689">
        <v>1502538.59</v>
      </c>
      <c r="C22" s="690">
        <f t="shared" si="0"/>
        <v>51.835863739961667</v>
      </c>
      <c r="D22" s="689">
        <v>1396104.18</v>
      </c>
      <c r="E22" s="690">
        <f t="shared" si="1"/>
        <v>48.163998264610903</v>
      </c>
      <c r="F22" s="689">
        <v>4</v>
      </c>
      <c r="G22" s="699">
        <v>2898646.77</v>
      </c>
    </row>
    <row r="23" spans="1:7">
      <c r="A23" s="700">
        <v>42522</v>
      </c>
      <c r="B23" s="691">
        <v>1513914.72</v>
      </c>
      <c r="C23" s="692">
        <f t="shared" si="0"/>
        <v>52.098252818679413</v>
      </c>
      <c r="D23" s="691">
        <v>1391964.81</v>
      </c>
      <c r="E23" s="692">
        <f t="shared" si="1"/>
        <v>47.901598173300705</v>
      </c>
      <c r="F23" s="691">
        <v>4.3099999999999996</v>
      </c>
      <c r="G23" s="701">
        <v>2905883.86</v>
      </c>
    </row>
    <row r="24" spans="1:7">
      <c r="A24" s="698">
        <v>42552</v>
      </c>
      <c r="B24" s="689">
        <v>1520176.76</v>
      </c>
      <c r="C24" s="690">
        <f t="shared" si="0"/>
        <v>52.577039233128538</v>
      </c>
      <c r="D24" s="689">
        <v>1371150.61</v>
      </c>
      <c r="E24" s="690">
        <f t="shared" si="1"/>
        <v>47.422800633064625</v>
      </c>
      <c r="F24" s="689">
        <v>4.6100000000000003</v>
      </c>
      <c r="G24" s="699">
        <v>2891332</v>
      </c>
    </row>
    <row r="25" spans="1:7">
      <c r="A25" s="700">
        <v>42583</v>
      </c>
      <c r="B25" s="691">
        <v>1508497.63</v>
      </c>
      <c r="C25" s="692">
        <f t="shared" si="0"/>
        <v>52.793581200373929</v>
      </c>
      <c r="D25" s="691">
        <v>1348848.81</v>
      </c>
      <c r="E25" s="692">
        <f t="shared" si="1"/>
        <v>47.206278459822805</v>
      </c>
      <c r="F25" s="691">
        <v>4</v>
      </c>
      <c r="G25" s="701">
        <v>2857350.45</v>
      </c>
    </row>
    <row r="26" spans="1:7">
      <c r="A26" s="698">
        <v>42614</v>
      </c>
      <c r="B26" s="689">
        <v>1514756.54</v>
      </c>
      <c r="C26" s="690">
        <f t="shared" si="0"/>
        <v>52.328259463031294</v>
      </c>
      <c r="D26" s="689">
        <v>1379958.54</v>
      </c>
      <c r="E26" s="690">
        <f t="shared" si="1"/>
        <v>47.671574026903258</v>
      </c>
      <c r="F26" s="689">
        <v>4.8099999999999996</v>
      </c>
      <c r="G26" s="699">
        <v>2894719.9</v>
      </c>
    </row>
    <row r="27" spans="1:7">
      <c r="A27" s="700">
        <v>42644</v>
      </c>
      <c r="B27" s="691">
        <v>1524223.7</v>
      </c>
      <c r="C27" s="692">
        <f t="shared" si="0"/>
        <v>52.053135924719811</v>
      </c>
      <c r="D27" s="691">
        <v>1403976</v>
      </c>
      <c r="E27" s="692">
        <f t="shared" si="1"/>
        <v>47.946606238339172</v>
      </c>
      <c r="F27" s="691">
        <v>7.55</v>
      </c>
      <c r="G27" s="701">
        <v>2928207.25</v>
      </c>
    </row>
    <row r="28" spans="1:7">
      <c r="A28" s="698">
        <v>42675</v>
      </c>
      <c r="B28" s="689">
        <v>1535227.52</v>
      </c>
      <c r="C28" s="690">
        <f t="shared" si="0"/>
        <v>52.037326146942007</v>
      </c>
      <c r="D28" s="689">
        <v>1415009.19</v>
      </c>
      <c r="E28" s="690">
        <f t="shared" si="1"/>
        <v>47.962464039825335</v>
      </c>
      <c r="F28" s="689">
        <v>6.19</v>
      </c>
      <c r="G28" s="699">
        <v>2950242.9</v>
      </c>
    </row>
    <row r="29" spans="1:7">
      <c r="A29" s="700">
        <v>42705</v>
      </c>
      <c r="B29" s="691">
        <v>1541040.4</v>
      </c>
      <c r="C29" s="692">
        <f t="shared" si="0"/>
        <v>51.95233247299582</v>
      </c>
      <c r="D29" s="691">
        <v>1425210.95</v>
      </c>
      <c r="E29" s="692">
        <f t="shared" si="1"/>
        <v>48.047431539467894</v>
      </c>
      <c r="F29" s="691">
        <v>7</v>
      </c>
      <c r="G29" s="701">
        <v>2966258.35</v>
      </c>
    </row>
    <row r="30" spans="1:7">
      <c r="A30" s="698">
        <v>42736</v>
      </c>
      <c r="B30" s="689">
        <v>1528709.71</v>
      </c>
      <c r="C30" s="690">
        <f t="shared" si="0"/>
        <v>51.97297962113214</v>
      </c>
      <c r="D30" s="689">
        <v>1412639</v>
      </c>
      <c r="E30" s="690">
        <f t="shared" si="1"/>
        <v>48.02681469133632</v>
      </c>
      <c r="F30" s="689">
        <v>6.04</v>
      </c>
      <c r="G30" s="699">
        <v>2941354.76</v>
      </c>
    </row>
    <row r="31" spans="1:7">
      <c r="A31" s="700">
        <v>42767</v>
      </c>
      <c r="B31" s="691">
        <v>1535573.45</v>
      </c>
      <c r="C31" s="692">
        <f t="shared" si="0"/>
        <v>51.972355549315935</v>
      </c>
      <c r="D31" s="691">
        <v>1419016.7</v>
      </c>
      <c r="E31" s="692">
        <f t="shared" si="1"/>
        <v>48.027426146770765</v>
      </c>
      <c r="F31" s="691">
        <v>6.45</v>
      </c>
      <c r="G31" s="701">
        <v>2954596.6</v>
      </c>
    </row>
    <row r="32" spans="1:7">
      <c r="A32" s="698">
        <v>42795</v>
      </c>
      <c r="B32" s="689">
        <v>1546357.82</v>
      </c>
      <c r="C32" s="690">
        <f t="shared" si="0"/>
        <v>51.979093252892355</v>
      </c>
      <c r="D32" s="689">
        <v>1428595.3</v>
      </c>
      <c r="E32" s="690">
        <f t="shared" si="1"/>
        <v>48.02063749989231</v>
      </c>
      <c r="F32" s="689">
        <v>8</v>
      </c>
      <c r="G32" s="699">
        <v>2974961.13</v>
      </c>
    </row>
    <row r="33" spans="1:14">
      <c r="A33" s="700">
        <v>42826</v>
      </c>
      <c r="B33" s="691">
        <v>1553672.5</v>
      </c>
      <c r="C33" s="692">
        <f t="shared" si="0"/>
        <v>51.971968011287935</v>
      </c>
      <c r="D33" s="691">
        <v>1435761.77</v>
      </c>
      <c r="E33" s="692">
        <f t="shared" si="1"/>
        <v>48.027730929311126</v>
      </c>
      <c r="F33" s="691">
        <v>9</v>
      </c>
      <c r="G33" s="701">
        <v>2989443.27</v>
      </c>
    </row>
    <row r="34" spans="1:14">
      <c r="A34" s="698">
        <v>42856</v>
      </c>
      <c r="B34" s="689">
        <v>1563662</v>
      </c>
      <c r="C34" s="690">
        <f t="shared" si="0"/>
        <v>52.008734260477212</v>
      </c>
      <c r="D34" s="689">
        <v>1442867.31</v>
      </c>
      <c r="E34" s="690">
        <f t="shared" si="1"/>
        <v>47.990999652686831</v>
      </c>
      <c r="F34" s="689">
        <v>8</v>
      </c>
      <c r="G34" s="699">
        <v>3006537.31</v>
      </c>
    </row>
    <row r="35" spans="1:14">
      <c r="A35" s="700">
        <v>42887</v>
      </c>
      <c r="B35" s="691">
        <v>1574841.4</v>
      </c>
      <c r="C35" s="692">
        <f t="shared" si="0"/>
        <v>52.261108616668565</v>
      </c>
      <c r="D35" s="691">
        <v>1438559.68</v>
      </c>
      <c r="E35" s="692">
        <f t="shared" si="1"/>
        <v>47.738600019049521</v>
      </c>
      <c r="F35" s="691">
        <v>8.77</v>
      </c>
      <c r="G35" s="701">
        <v>3013409.86</v>
      </c>
    </row>
    <row r="36" spans="1:14">
      <c r="A36" s="698">
        <v>42917</v>
      </c>
      <c r="B36" s="689">
        <v>1580783.9</v>
      </c>
      <c r="C36" s="690">
        <f t="shared" si="0"/>
        <v>52.695717590292695</v>
      </c>
      <c r="D36" s="689">
        <v>1419040.8</v>
      </c>
      <c r="E36" s="690">
        <f t="shared" si="1"/>
        <v>47.30398205972557</v>
      </c>
      <c r="F36" s="689">
        <v>9</v>
      </c>
      <c r="G36" s="699">
        <v>2999833.71</v>
      </c>
    </row>
    <row r="37" spans="1:14">
      <c r="A37" s="700">
        <v>42948</v>
      </c>
      <c r="B37" s="691">
        <v>1566328.04</v>
      </c>
      <c r="C37" s="692">
        <f t="shared" si="0"/>
        <v>52.831017246989525</v>
      </c>
      <c r="D37" s="691">
        <v>1398451.68</v>
      </c>
      <c r="E37" s="692">
        <f t="shared" si="1"/>
        <v>47.168679190063834</v>
      </c>
      <c r="F37" s="691">
        <v>9</v>
      </c>
      <c r="G37" s="701">
        <v>2964788.72</v>
      </c>
    </row>
    <row r="38" spans="1:14">
      <c r="A38" s="698">
        <v>42979</v>
      </c>
      <c r="B38" s="689">
        <v>1576858.71</v>
      </c>
      <c r="C38" s="690">
        <f t="shared" si="0"/>
        <v>52.485583128566297</v>
      </c>
      <c r="D38" s="689">
        <v>1427499</v>
      </c>
      <c r="E38" s="690">
        <f t="shared" si="1"/>
        <v>47.514160244861294</v>
      </c>
      <c r="F38" s="689">
        <v>7.71</v>
      </c>
      <c r="G38" s="699">
        <v>3004365.42</v>
      </c>
    </row>
    <row r="39" spans="1:14">
      <c r="A39" s="700">
        <v>43009</v>
      </c>
      <c r="B39" s="691">
        <v>1589477.57</v>
      </c>
      <c r="C39" s="692">
        <f t="shared" si="0"/>
        <v>52.223868256499081</v>
      </c>
      <c r="D39" s="691">
        <v>1454099.95</v>
      </c>
      <c r="E39" s="692">
        <f t="shared" si="1"/>
        <v>47.775901751530789</v>
      </c>
      <c r="F39" s="691">
        <v>7</v>
      </c>
      <c r="G39" s="701">
        <v>3043584.52</v>
      </c>
    </row>
    <row r="40" spans="1:14">
      <c r="A40" s="698">
        <v>43040</v>
      </c>
      <c r="B40" s="689">
        <v>1602644.8</v>
      </c>
      <c r="C40" s="690">
        <f t="shared" si="0"/>
        <v>52.169911591008358</v>
      </c>
      <c r="D40" s="689">
        <v>1469319.66</v>
      </c>
      <c r="E40" s="690">
        <f t="shared" si="1"/>
        <v>47.829860216768218</v>
      </c>
      <c r="F40" s="689">
        <v>7</v>
      </c>
      <c r="G40" s="699">
        <v>3071971.47</v>
      </c>
    </row>
    <row r="41" spans="1:14">
      <c r="A41" s="700">
        <v>43070</v>
      </c>
      <c r="B41" s="691">
        <v>1606857.94</v>
      </c>
      <c r="C41" s="692">
        <f t="shared" si="0"/>
        <v>52.075648916871714</v>
      </c>
      <c r="D41" s="691">
        <v>1478757.55</v>
      </c>
      <c r="E41" s="692">
        <f t="shared" si="1"/>
        <v>47.924123900444727</v>
      </c>
      <c r="F41" s="691">
        <v>7</v>
      </c>
      <c r="G41" s="701">
        <v>3085622.5</v>
      </c>
    </row>
    <row r="42" spans="1:14">
      <c r="A42" s="698">
        <v>43101</v>
      </c>
      <c r="B42" s="689">
        <v>1594775.13</v>
      </c>
      <c r="C42" s="690">
        <f t="shared" si="0"/>
        <v>52.10888719755642</v>
      </c>
      <c r="D42" s="689">
        <v>1465684.54</v>
      </c>
      <c r="E42" s="690">
        <f t="shared" si="1"/>
        <v>47.890883752408634</v>
      </c>
      <c r="F42" s="689">
        <v>7</v>
      </c>
      <c r="G42" s="699">
        <v>3060466.68</v>
      </c>
    </row>
    <row r="43" spans="1:14">
      <c r="A43" s="700">
        <v>43132</v>
      </c>
      <c r="B43" s="691">
        <v>1602988.45</v>
      </c>
      <c r="C43" s="692">
        <f t="shared" si="0"/>
        <v>52.130597420951005</v>
      </c>
      <c r="D43" s="691">
        <v>1471951.45</v>
      </c>
      <c r="E43" s="692">
        <f t="shared" si="1"/>
        <v>47.869158672437777</v>
      </c>
      <c r="F43" s="691">
        <v>7.5</v>
      </c>
      <c r="G43" s="701">
        <v>3074947.4</v>
      </c>
    </row>
    <row r="44" spans="1:14">
      <c r="A44" s="698">
        <v>43160</v>
      </c>
      <c r="B44" s="689">
        <v>1611368.95</v>
      </c>
      <c r="C44" s="690">
        <f t="shared" si="0"/>
        <v>52.113790328507712</v>
      </c>
      <c r="D44" s="689">
        <v>1480643.3</v>
      </c>
      <c r="E44" s="690">
        <f t="shared" si="1"/>
        <v>47.885950940974595</v>
      </c>
      <c r="F44" s="689">
        <v>8</v>
      </c>
      <c r="G44" s="699">
        <v>3092020.25</v>
      </c>
    </row>
    <row r="45" spans="1:14">
      <c r="A45" s="700">
        <v>43191</v>
      </c>
      <c r="B45" s="691">
        <v>1619045.61</v>
      </c>
      <c r="C45" s="692">
        <f t="shared" si="0"/>
        <v>52.124414245859803</v>
      </c>
      <c r="D45" s="691">
        <v>1487064.66</v>
      </c>
      <c r="E45" s="692">
        <f t="shared" si="1"/>
        <v>47.875349446281916</v>
      </c>
      <c r="F45" s="691">
        <v>7.33</v>
      </c>
      <c r="G45" s="701">
        <v>3106117.61</v>
      </c>
      <c r="N45" s="1001"/>
    </row>
    <row r="46" spans="1:14">
      <c r="A46" s="698">
        <v>43221</v>
      </c>
      <c r="B46" s="689">
        <v>1629920.54</v>
      </c>
      <c r="C46" s="690">
        <f t="shared" si="0"/>
        <v>52.149045180100856</v>
      </c>
      <c r="D46" s="689">
        <v>1495576.68</v>
      </c>
      <c r="E46" s="690">
        <f t="shared" si="1"/>
        <v>47.850735015355561</v>
      </c>
      <c r="F46" s="689">
        <v>6.86</v>
      </c>
      <c r="G46" s="699">
        <v>3125504.09</v>
      </c>
    </row>
    <row r="47" spans="1:14">
      <c r="A47" s="700">
        <v>43252</v>
      </c>
      <c r="B47" s="691">
        <v>1640829.76</v>
      </c>
      <c r="C47" s="692">
        <f t="shared" si="0"/>
        <v>52.366027874734037</v>
      </c>
      <c r="D47" s="691">
        <v>1492551.19</v>
      </c>
      <c r="E47" s="692">
        <f t="shared" si="1"/>
        <v>47.63381255347749</v>
      </c>
      <c r="F47" s="691">
        <v>5</v>
      </c>
      <c r="G47" s="701">
        <v>3133385.95</v>
      </c>
    </row>
    <row r="48" spans="1:14">
      <c r="A48" s="698">
        <v>43282</v>
      </c>
      <c r="B48" s="689">
        <v>1646866.72</v>
      </c>
      <c r="C48" s="690">
        <f t="shared" si="0"/>
        <v>52.780950989401624</v>
      </c>
      <c r="D48" s="689">
        <v>1473319.77</v>
      </c>
      <c r="E48" s="690">
        <f t="shared" si="1"/>
        <v>47.21889004599381</v>
      </c>
      <c r="F48" s="689">
        <v>4.95</v>
      </c>
      <c r="G48" s="699">
        <v>3120191.45</v>
      </c>
    </row>
    <row r="49" spans="1:7">
      <c r="A49" s="700">
        <v>43313</v>
      </c>
      <c r="B49" s="691">
        <v>1631177.09</v>
      </c>
      <c r="C49" s="692">
        <f t="shared" si="0"/>
        <v>52.898533687311392</v>
      </c>
      <c r="D49" s="691">
        <v>1452413.95</v>
      </c>
      <c r="E49" s="692">
        <f t="shared" si="1"/>
        <v>47.10130416434184</v>
      </c>
      <c r="F49" s="691">
        <v>5</v>
      </c>
      <c r="G49" s="701">
        <v>3083596.04</v>
      </c>
    </row>
    <row r="50" spans="1:7">
      <c r="A50" s="698">
        <v>43344</v>
      </c>
      <c r="B50" s="689">
        <v>1642552.2</v>
      </c>
      <c r="C50" s="690">
        <f t="shared" si="0"/>
        <v>52.528214549814649</v>
      </c>
      <c r="D50" s="689">
        <v>1484433.75</v>
      </c>
      <c r="E50" s="690">
        <f t="shared" si="1"/>
        <v>47.471644739805477</v>
      </c>
      <c r="F50" s="689">
        <v>4.4000000000000004</v>
      </c>
      <c r="G50" s="699">
        <v>3126990.35</v>
      </c>
    </row>
    <row r="51" spans="1:7">
      <c r="A51" s="700">
        <v>43374</v>
      </c>
      <c r="B51" s="691">
        <v>1654949.22</v>
      </c>
      <c r="C51" s="692">
        <f t="shared" si="0"/>
        <v>52.269965543623741</v>
      </c>
      <c r="D51" s="691">
        <v>1511203.13</v>
      </c>
      <c r="E51" s="692">
        <f t="shared" si="1"/>
        <v>47.729884748074838</v>
      </c>
      <c r="F51" s="691">
        <v>4.72</v>
      </c>
      <c r="G51" s="701">
        <v>3166157.09</v>
      </c>
    </row>
    <row r="52" spans="1:7">
      <c r="A52" s="698">
        <v>43405</v>
      </c>
      <c r="B52" s="689">
        <v>1667186.19</v>
      </c>
      <c r="C52" s="690">
        <f t="shared" si="0"/>
        <v>52.21968382786784</v>
      </c>
      <c r="D52" s="689">
        <v>1525449.04</v>
      </c>
      <c r="E52" s="690">
        <f t="shared" si="1"/>
        <v>47.780186185638044</v>
      </c>
      <c r="F52" s="689">
        <v>4.1399999999999997</v>
      </c>
      <c r="G52" s="699">
        <v>3192639.38</v>
      </c>
    </row>
    <row r="53" spans="1:7">
      <c r="A53" s="698">
        <v>43435</v>
      </c>
      <c r="B53" s="689">
        <v>1673538.35</v>
      </c>
      <c r="C53" s="690">
        <f t="shared" si="0"/>
        <v>52.15876064773245</v>
      </c>
      <c r="D53" s="689">
        <v>1535004.11</v>
      </c>
      <c r="E53" s="690">
        <f t="shared" si="1"/>
        <v>47.841097855197383</v>
      </c>
      <c r="F53" s="689">
        <v>4.5199999999999996</v>
      </c>
      <c r="G53" s="699">
        <v>3208547</v>
      </c>
    </row>
    <row r="54" spans="1:7">
      <c r="A54" s="700">
        <v>43466</v>
      </c>
      <c r="B54" s="691">
        <v>1657779.45</v>
      </c>
      <c r="C54" s="692">
        <f t="shared" si="0"/>
        <v>52.173940342177232</v>
      </c>
      <c r="D54" s="691">
        <v>1519625.5</v>
      </c>
      <c r="E54" s="692">
        <f t="shared" si="1"/>
        <v>47.825933769085651</v>
      </c>
      <c r="F54" s="691">
        <v>4</v>
      </c>
      <c r="G54" s="701">
        <v>3177408.95</v>
      </c>
    </row>
    <row r="55" spans="1:7">
      <c r="A55" s="698">
        <v>43497</v>
      </c>
      <c r="B55" s="689">
        <v>1665713.7</v>
      </c>
      <c r="C55" s="690">
        <f t="shared" si="0"/>
        <v>52.183114830150402</v>
      </c>
      <c r="D55" s="689">
        <v>1526336.2</v>
      </c>
      <c r="E55" s="690">
        <f t="shared" si="1"/>
        <v>47.816726964553034</v>
      </c>
      <c r="F55" s="689">
        <v>5.05</v>
      </c>
      <c r="G55" s="699">
        <v>3192054.95</v>
      </c>
    </row>
    <row r="56" spans="1:7">
      <c r="A56" s="700">
        <v>43525</v>
      </c>
      <c r="B56" s="691">
        <v>1673635.76</v>
      </c>
      <c r="C56" s="692">
        <f t="shared" si="0"/>
        <v>52.150802264804611</v>
      </c>
      <c r="D56" s="691">
        <v>1535581.66</v>
      </c>
      <c r="E56" s="692">
        <f t="shared" si="1"/>
        <v>47.84901077407693</v>
      </c>
      <c r="F56" s="691">
        <v>6</v>
      </c>
      <c r="G56" s="701">
        <v>3209223.42</v>
      </c>
    </row>
    <row r="57" spans="1:7">
      <c r="A57" s="698">
        <v>43556</v>
      </c>
      <c r="B57" s="689">
        <v>1679727.8</v>
      </c>
      <c r="C57" s="690">
        <f t="shared" si="0"/>
        <v>52.133118474903874</v>
      </c>
      <c r="D57" s="689">
        <v>1542263.75</v>
      </c>
      <c r="E57" s="690">
        <f t="shared" si="1"/>
        <v>47.866695305215238</v>
      </c>
      <c r="F57" s="689">
        <v>6</v>
      </c>
      <c r="G57" s="699">
        <v>3221997.55</v>
      </c>
    </row>
    <row r="58" spans="1:7">
      <c r="A58" s="700">
        <v>43586</v>
      </c>
      <c r="B58" s="691">
        <v>1686828</v>
      </c>
      <c r="C58" s="692">
        <f t="shared" si="0"/>
        <v>52.145843109228558</v>
      </c>
      <c r="D58" s="691">
        <v>1547993.9</v>
      </c>
      <c r="E58" s="692">
        <f t="shared" si="1"/>
        <v>47.853988102783944</v>
      </c>
      <c r="F58" s="691">
        <v>5.45</v>
      </c>
      <c r="G58" s="701">
        <v>3234827.36</v>
      </c>
    </row>
    <row r="59" spans="1:7">
      <c r="A59" s="698">
        <v>43617</v>
      </c>
      <c r="B59" s="689">
        <v>1699184.95</v>
      </c>
      <c r="C59" s="690">
        <f t="shared" si="0"/>
        <v>52.368580496556056</v>
      </c>
      <c r="D59" s="689">
        <v>1545477.15</v>
      </c>
      <c r="E59" s="690">
        <f t="shared" si="1"/>
        <v>47.631333207937743</v>
      </c>
      <c r="F59" s="689">
        <v>2.8</v>
      </c>
      <c r="G59" s="699">
        <v>3244664.9</v>
      </c>
    </row>
    <row r="60" spans="1:7">
      <c r="A60" s="700">
        <v>43647</v>
      </c>
      <c r="B60" s="691">
        <v>1704259.13</v>
      </c>
      <c r="C60" s="692">
        <f t="shared" si="0"/>
        <v>52.799138496167828</v>
      </c>
      <c r="D60" s="691">
        <v>1523556.04</v>
      </c>
      <c r="E60" s="692">
        <f t="shared" si="1"/>
        <v>47.20083052313354</v>
      </c>
      <c r="F60" s="691">
        <v>1</v>
      </c>
      <c r="G60" s="701">
        <v>3227816.17</v>
      </c>
    </row>
    <row r="61" spans="1:7">
      <c r="A61" s="698">
        <v>43678</v>
      </c>
      <c r="B61" s="689">
        <v>1684191.52</v>
      </c>
      <c r="C61" s="690">
        <f t="shared" si="0"/>
        <v>52.893386611602658</v>
      </c>
      <c r="D61" s="689">
        <v>1499932.42</v>
      </c>
      <c r="E61" s="690">
        <f t="shared" si="1"/>
        <v>47.106581668536592</v>
      </c>
      <c r="F61" s="689">
        <v>1</v>
      </c>
      <c r="G61" s="699">
        <v>3184124.95</v>
      </c>
    </row>
    <row r="62" spans="1:7">
      <c r="A62" s="700">
        <v>43709</v>
      </c>
      <c r="B62" s="691">
        <v>1693754</v>
      </c>
      <c r="C62" s="692">
        <f t="shared" si="0"/>
        <v>52.530549951147087</v>
      </c>
      <c r="D62" s="691">
        <v>1530567.66</v>
      </c>
      <c r="E62" s="692">
        <f t="shared" si="1"/>
        <v>47.469444156140923</v>
      </c>
      <c r="F62" s="691">
        <v>0.19</v>
      </c>
      <c r="G62" s="701">
        <v>3224321.85</v>
      </c>
    </row>
    <row r="63" spans="1:7">
      <c r="A63" s="698">
        <v>43739</v>
      </c>
      <c r="B63" s="689">
        <v>1707460.73</v>
      </c>
      <c r="C63" s="690">
        <f t="shared" si="0"/>
        <v>52.267681457475035</v>
      </c>
      <c r="D63" s="689">
        <v>1559301.21</v>
      </c>
      <c r="E63" s="690">
        <f t="shared" si="1"/>
        <v>47.732318236411437</v>
      </c>
      <c r="F63" s="689">
        <v>0</v>
      </c>
      <c r="G63" s="699">
        <v>3266761.95</v>
      </c>
    </row>
    <row r="64" spans="1:7">
      <c r="A64" s="700">
        <v>43770</v>
      </c>
      <c r="B64" s="691">
        <v>1718652.75</v>
      </c>
      <c r="C64" s="692">
        <f t="shared" si="0"/>
        <v>52.224689511020706</v>
      </c>
      <c r="D64" s="691">
        <v>1572228.95</v>
      </c>
      <c r="E64" s="692">
        <f t="shared" si="1"/>
        <v>47.775310488979287</v>
      </c>
      <c r="F64" s="691">
        <v>0</v>
      </c>
      <c r="G64" s="701">
        <v>3290881.7</v>
      </c>
    </row>
    <row r="65" spans="1:7">
      <c r="A65" s="698">
        <v>43800</v>
      </c>
      <c r="B65" s="689">
        <v>1721821.33</v>
      </c>
      <c r="C65" s="690">
        <f t="shared" si="0"/>
        <v>52.136543182288207</v>
      </c>
      <c r="D65" s="689">
        <v>1580701.66</v>
      </c>
      <c r="E65" s="690">
        <f t="shared" si="1"/>
        <v>47.86345651491299</v>
      </c>
      <c r="F65" s="689">
        <v>0</v>
      </c>
      <c r="G65" s="699">
        <v>3302523</v>
      </c>
    </row>
    <row r="66" spans="1:7">
      <c r="A66" s="700">
        <v>43831</v>
      </c>
      <c r="B66" s="691">
        <v>1681771.04</v>
      </c>
      <c r="C66" s="692">
        <f t="shared" si="0"/>
        <v>52.115766424999833</v>
      </c>
      <c r="D66" s="691">
        <v>1545219.86</v>
      </c>
      <c r="E66" s="692">
        <f t="shared" si="1"/>
        <v>47.884233575000167</v>
      </c>
      <c r="F66" s="691">
        <v>0</v>
      </c>
      <c r="G66" s="701">
        <v>3226990.9</v>
      </c>
    </row>
    <row r="67" spans="1:7">
      <c r="A67" s="698">
        <v>43862</v>
      </c>
      <c r="B67" s="689">
        <v>1634541.6</v>
      </c>
      <c r="C67" s="690">
        <f t="shared" si="0"/>
        <v>52.046455461507612</v>
      </c>
      <c r="D67" s="689">
        <v>1506001.95</v>
      </c>
      <c r="E67" s="690">
        <f t="shared" si="1"/>
        <v>47.953544538492395</v>
      </c>
      <c r="F67" s="689">
        <v>0</v>
      </c>
      <c r="G67" s="699">
        <v>3140543.55</v>
      </c>
    </row>
    <row r="68" spans="1:7">
      <c r="A68" s="700">
        <v>43891</v>
      </c>
      <c r="B68" s="691">
        <v>1638370.45</v>
      </c>
      <c r="C68" s="692">
        <f t="shared" si="0"/>
        <v>52.285909449600773</v>
      </c>
      <c r="D68" s="691">
        <v>1495113.25</v>
      </c>
      <c r="E68" s="692">
        <f t="shared" si="1"/>
        <v>47.71409055039922</v>
      </c>
      <c r="F68" s="691">
        <v>0</v>
      </c>
      <c r="G68" s="701">
        <v>3133483.7</v>
      </c>
    </row>
    <row r="69" spans="1:7">
      <c r="A69" s="698">
        <v>43922</v>
      </c>
      <c r="B69" s="689">
        <v>1648520.72</v>
      </c>
      <c r="C69" s="690">
        <f t="shared" si="0"/>
        <v>52.690950724067804</v>
      </c>
      <c r="D69" s="689">
        <v>1480139.31</v>
      </c>
      <c r="E69" s="690">
        <f t="shared" si="1"/>
        <v>47.309048956306547</v>
      </c>
      <c r="F69" s="689">
        <v>0</v>
      </c>
      <c r="G69" s="699">
        <v>3128660.04</v>
      </c>
    </row>
    <row r="70" spans="1:7">
      <c r="A70" s="700">
        <v>43952</v>
      </c>
      <c r="B70" s="691">
        <v>1662520.43</v>
      </c>
      <c r="C70" s="692">
        <f t="shared" si="0"/>
        <v>52.991486611909252</v>
      </c>
      <c r="D70" s="691">
        <v>1474814.52</v>
      </c>
      <c r="E70" s="692">
        <f t="shared" si="1"/>
        <v>47.008513388090741</v>
      </c>
      <c r="F70" s="691">
        <v>0</v>
      </c>
      <c r="G70" s="701">
        <v>3137334.95</v>
      </c>
    </row>
    <row r="71" spans="1:7">
      <c r="A71" s="698">
        <v>43983</v>
      </c>
      <c r="B71" s="689">
        <v>1659694.14</v>
      </c>
      <c r="C71" s="690">
        <f t="shared" ref="C71:C82" si="2">100*B71/G71</f>
        <v>53.026168124569281</v>
      </c>
      <c r="D71" s="689">
        <v>1470258.85</v>
      </c>
      <c r="E71" s="690">
        <f t="shared" ref="E71:E82" si="3">100*D71/G71</f>
        <v>46.973831555937103</v>
      </c>
      <c r="F71" s="689">
        <v>0</v>
      </c>
      <c r="G71" s="699">
        <v>3129953</v>
      </c>
    </row>
    <row r="72" spans="1:7">
      <c r="A72" s="700">
        <v>44013</v>
      </c>
      <c r="B72" s="691">
        <v>1668171.22</v>
      </c>
      <c r="C72" s="692">
        <f t="shared" si="2"/>
        <v>52.689064310373922</v>
      </c>
      <c r="D72" s="691">
        <v>1497895.54</v>
      </c>
      <c r="E72" s="692">
        <f t="shared" si="3"/>
        <v>47.31091958131389</v>
      </c>
      <c r="F72" s="691">
        <v>0.5</v>
      </c>
      <c r="G72" s="701">
        <v>3166067.27</v>
      </c>
    </row>
    <row r="73" spans="1:7">
      <c r="A73" s="698">
        <v>44044</v>
      </c>
      <c r="B73" s="689">
        <v>1680601.04</v>
      </c>
      <c r="C73" s="690">
        <f t="shared" si="2"/>
        <v>52.481465226141793</v>
      </c>
      <c r="D73" s="689">
        <v>1521672.33</v>
      </c>
      <c r="E73" s="690">
        <f t="shared" si="3"/>
        <v>47.518472005989693</v>
      </c>
      <c r="F73" s="689">
        <v>2</v>
      </c>
      <c r="G73" s="699">
        <v>3202275.38</v>
      </c>
    </row>
    <row r="74" spans="1:7">
      <c r="A74" s="700">
        <v>44075</v>
      </c>
      <c r="B74" s="691">
        <v>1688562.57</v>
      </c>
      <c r="C74" s="692">
        <f t="shared" si="2"/>
        <v>52.412358012896874</v>
      </c>
      <c r="D74" s="691">
        <v>1533124.04</v>
      </c>
      <c r="E74" s="692">
        <f t="shared" si="3"/>
        <v>47.587603497961481</v>
      </c>
      <c r="F74" s="691">
        <v>1.23</v>
      </c>
      <c r="G74" s="701">
        <v>3221687.85</v>
      </c>
    </row>
    <row r="75" spans="1:7">
      <c r="A75" s="698">
        <v>44105</v>
      </c>
      <c r="B75" s="689">
        <v>1690702.73</v>
      </c>
      <c r="C75" s="690">
        <f t="shared" si="2"/>
        <v>52.331204690398657</v>
      </c>
      <c r="D75" s="689">
        <v>1540069.84</v>
      </c>
      <c r="E75" s="690">
        <f t="shared" si="3"/>
        <v>47.668764357261971</v>
      </c>
      <c r="F75" s="689">
        <v>1</v>
      </c>
      <c r="G75" s="699">
        <v>3230773.57</v>
      </c>
    </row>
    <row r="76" spans="1:7">
      <c r="A76" s="700">
        <v>44136</v>
      </c>
      <c r="B76" s="691">
        <v>1688562.57</v>
      </c>
      <c r="C76" s="692">
        <f t="shared" si="2"/>
        <v>52.412358012896874</v>
      </c>
      <c r="D76" s="691">
        <v>1533124.04</v>
      </c>
      <c r="E76" s="692">
        <f t="shared" si="3"/>
        <v>47.587603497961481</v>
      </c>
      <c r="F76" s="691">
        <v>1.23</v>
      </c>
      <c r="G76" s="701">
        <v>3221687.85</v>
      </c>
    </row>
    <row r="77" spans="1:7">
      <c r="A77" s="698">
        <v>44166</v>
      </c>
      <c r="B77" s="689">
        <v>1690702.73</v>
      </c>
      <c r="C77" s="690">
        <f t="shared" si="2"/>
        <v>52.331204690398657</v>
      </c>
      <c r="D77" s="689">
        <v>1540069.84</v>
      </c>
      <c r="E77" s="690">
        <f t="shared" si="3"/>
        <v>47.668764357261971</v>
      </c>
      <c r="F77" s="689">
        <v>1</v>
      </c>
      <c r="G77" s="699">
        <v>3230773.57</v>
      </c>
    </row>
    <row r="78" spans="1:7">
      <c r="A78" s="700">
        <v>44197</v>
      </c>
      <c r="B78" s="691">
        <v>1674479.32</v>
      </c>
      <c r="C78" s="692">
        <f t="shared" si="2"/>
        <v>52.354459457073517</v>
      </c>
      <c r="D78" s="691">
        <v>1523870.37</v>
      </c>
      <c r="E78" s="692">
        <f t="shared" si="3"/>
        <v>47.645503023591012</v>
      </c>
      <c r="F78" s="691">
        <v>1.1999999997206032</v>
      </c>
      <c r="G78" s="701">
        <v>3198350.89</v>
      </c>
    </row>
    <row r="79" spans="1:7">
      <c r="A79" s="698">
        <v>44228</v>
      </c>
      <c r="B79" s="689">
        <v>1681738.05</v>
      </c>
      <c r="C79" s="690">
        <f t="shared" si="2"/>
        <v>52.393418785293377</v>
      </c>
      <c r="D79" s="689">
        <v>1528086.25</v>
      </c>
      <c r="E79" s="690">
        <f t="shared" si="3"/>
        <v>47.606500213453877</v>
      </c>
      <c r="F79" s="689">
        <v>2.6000000000931323</v>
      </c>
      <c r="G79" s="699">
        <v>3209826.9</v>
      </c>
    </row>
    <row r="80" spans="1:7">
      <c r="A80" s="700">
        <v>44256</v>
      </c>
      <c r="B80" s="691">
        <v>1688838.39</v>
      </c>
      <c r="C80" s="692">
        <f t="shared" si="2"/>
        <v>52.407531862352187</v>
      </c>
      <c r="D80" s="691">
        <v>1533669.13</v>
      </c>
      <c r="E80" s="692">
        <f t="shared" si="3"/>
        <v>47.59236542270984</v>
      </c>
      <c r="F80" s="691">
        <v>3.3100000005215406</v>
      </c>
      <c r="G80" s="701">
        <v>3222510.83</v>
      </c>
    </row>
    <row r="81" spans="1:7">
      <c r="A81" s="698">
        <v>44287</v>
      </c>
      <c r="B81" s="689">
        <v>1699369.6</v>
      </c>
      <c r="C81" s="690">
        <f t="shared" si="2"/>
        <v>52.384484581118386</v>
      </c>
      <c r="D81" s="689">
        <v>1544659.15</v>
      </c>
      <c r="E81" s="690">
        <f t="shared" si="3"/>
        <v>47.615405987172203</v>
      </c>
      <c r="F81" s="689">
        <v>3.5499999998137355</v>
      </c>
      <c r="G81" s="699">
        <v>3244032.3</v>
      </c>
    </row>
    <row r="82" spans="1:7">
      <c r="A82" s="700">
        <v>44317</v>
      </c>
      <c r="B82" s="691">
        <v>1709774.62</v>
      </c>
      <c r="C82" s="692">
        <f t="shared" si="2"/>
        <v>52.377529727032865</v>
      </c>
      <c r="D82" s="691">
        <v>1554549.62</v>
      </c>
      <c r="E82" s="692">
        <f t="shared" si="3"/>
        <v>47.622340384078015</v>
      </c>
      <c r="F82" s="691">
        <v>4.2399999997578561</v>
      </c>
      <c r="G82" s="701">
        <v>3264328.48</v>
      </c>
    </row>
    <row r="83" spans="1:7">
      <c r="A83" s="698">
        <v>44348</v>
      </c>
      <c r="B83" s="689">
        <v>1722920.05</v>
      </c>
      <c r="C83" s="690">
        <f t="shared" ref="C83:C94" si="4">100*B83/G83</f>
        <v>52.524528118914709</v>
      </c>
      <c r="D83" s="689">
        <v>1557294.91</v>
      </c>
      <c r="E83" s="690">
        <f t="shared" ref="E83:E94" si="5">100*D83/G83</f>
        <v>47.475319757140063</v>
      </c>
      <c r="F83" s="689">
        <v>4.9900000002235174</v>
      </c>
      <c r="G83" s="699">
        <v>3280219.95</v>
      </c>
    </row>
    <row r="84" spans="1:7">
      <c r="A84" s="700">
        <v>44378</v>
      </c>
      <c r="B84" s="691">
        <v>1731175.45</v>
      </c>
      <c r="C84" s="692">
        <f t="shared" si="4"/>
        <v>52.929984640853249</v>
      </c>
      <c r="D84" s="691">
        <v>1539500.68</v>
      </c>
      <c r="E84" s="692">
        <f t="shared" si="5"/>
        <v>47.069606576839533</v>
      </c>
      <c r="F84" s="691">
        <v>13.370000000111759</v>
      </c>
      <c r="G84" s="701">
        <v>3270689.5</v>
      </c>
    </row>
    <row r="85" spans="1:7">
      <c r="A85" s="698">
        <v>44409</v>
      </c>
      <c r="B85" s="689">
        <v>1719508.23</v>
      </c>
      <c r="C85" s="690">
        <f t="shared" si="4"/>
        <v>52.979344578549792</v>
      </c>
      <c r="D85" s="689">
        <v>1526101.41</v>
      </c>
      <c r="E85" s="690">
        <f t="shared" si="5"/>
        <v>47.020334681504082</v>
      </c>
      <c r="F85" s="689">
        <v>10.410000000149012</v>
      </c>
      <c r="G85" s="699">
        <v>3245620.05</v>
      </c>
    </row>
    <row r="86" spans="1:7">
      <c r="A86" s="700">
        <v>44440</v>
      </c>
      <c r="B86" s="691">
        <v>1731302.45</v>
      </c>
      <c r="C86" s="692">
        <f t="shared" si="4"/>
        <v>52.651147894821506</v>
      </c>
      <c r="D86" s="691">
        <v>1556941.82</v>
      </c>
      <c r="E86" s="692">
        <f t="shared" si="5"/>
        <v>47.348615505310796</v>
      </c>
      <c r="F86" s="691">
        <v>7.779999999795109</v>
      </c>
      <c r="G86" s="701">
        <v>3288252.05</v>
      </c>
    </row>
    <row r="87" spans="1:7">
      <c r="A87" s="698">
        <v>44470</v>
      </c>
      <c r="B87" s="689">
        <v>1746870.85</v>
      </c>
      <c r="C87" s="690">
        <f t="shared" si="4"/>
        <v>52.460455646285517</v>
      </c>
      <c r="D87" s="689">
        <v>1583001.35</v>
      </c>
      <c r="E87" s="690">
        <f t="shared" si="5"/>
        <v>47.539274073801792</v>
      </c>
      <c r="F87" s="689">
        <v>9</v>
      </c>
      <c r="G87" s="699">
        <v>3329881.2</v>
      </c>
    </row>
    <row r="88" spans="1:7">
      <c r="A88" s="700">
        <v>44501</v>
      </c>
      <c r="B88" s="691">
        <v>1765251.81</v>
      </c>
      <c r="C88" s="692">
        <f t="shared" si="4"/>
        <v>52.39875977806161</v>
      </c>
      <c r="D88" s="691">
        <v>1603620.1</v>
      </c>
      <c r="E88" s="692">
        <f t="shared" si="5"/>
        <v>47.600973367743578</v>
      </c>
      <c r="F88" s="691">
        <v>8.9899999997578561</v>
      </c>
      <c r="G88" s="701">
        <v>3368880.9</v>
      </c>
    </row>
    <row r="89" spans="1:7">
      <c r="A89" s="698">
        <v>44531</v>
      </c>
      <c r="B89" s="689">
        <v>1773054.79</v>
      </c>
      <c r="C89" s="690">
        <f t="shared" si="4"/>
        <v>52.281223493088802</v>
      </c>
      <c r="D89" s="689">
        <v>1618315.89</v>
      </c>
      <c r="E89" s="690">
        <f t="shared" si="5"/>
        <v>47.718511128190755</v>
      </c>
      <c r="F89" s="689">
        <v>9.0000000004656613</v>
      </c>
      <c r="G89" s="699">
        <v>3391379.68</v>
      </c>
    </row>
    <row r="90" spans="1:7">
      <c r="A90" s="700">
        <v>44562</v>
      </c>
      <c r="B90" s="691">
        <v>1761071</v>
      </c>
      <c r="C90" s="692">
        <f t="shared" si="4"/>
        <v>52.313454393351705</v>
      </c>
      <c r="D90" s="691">
        <v>1605302.55</v>
      </c>
      <c r="E90" s="692">
        <f t="shared" si="5"/>
        <v>47.686278257353727</v>
      </c>
      <c r="F90" s="691">
        <v>9</v>
      </c>
      <c r="G90" s="701">
        <v>3366382.55</v>
      </c>
    </row>
    <row r="91" spans="1:7">
      <c r="A91" s="698">
        <v>44593</v>
      </c>
      <c r="B91" s="689">
        <v>1767633.9</v>
      </c>
      <c r="C91" s="690">
        <f t="shared" si="4"/>
        <v>52.334386095094899</v>
      </c>
      <c r="D91" s="689">
        <v>1609935.4</v>
      </c>
      <c r="E91" s="690">
        <f t="shared" si="5"/>
        <v>47.665402214656012</v>
      </c>
      <c r="F91" s="689">
        <v>7.150000000372529</v>
      </c>
      <c r="G91" s="699">
        <v>3377576.45</v>
      </c>
    </row>
    <row r="92" spans="1:7">
      <c r="A92" s="700">
        <v>44621</v>
      </c>
      <c r="B92" s="691">
        <v>1776628.7</v>
      </c>
      <c r="C92" s="692">
        <f t="shared" si="4"/>
        <v>52.306120798648863</v>
      </c>
      <c r="D92" s="691">
        <v>1619961.91</v>
      </c>
      <c r="E92" s="692">
        <f t="shared" si="5"/>
        <v>47.693658981007083</v>
      </c>
      <c r="F92" s="691">
        <v>7.4799999999813735</v>
      </c>
      <c r="G92" s="701">
        <v>3396598.09</v>
      </c>
    </row>
    <row r="93" spans="1:7">
      <c r="A93" s="698">
        <v>44652</v>
      </c>
      <c r="B93" s="689">
        <v>1781327.53</v>
      </c>
      <c r="C93" s="690">
        <f t="shared" si="4"/>
        <v>52.30745778622444</v>
      </c>
      <c r="D93" s="689">
        <v>1624158.89</v>
      </c>
      <c r="E93" s="690">
        <f t="shared" si="5"/>
        <v>47.69230876749328</v>
      </c>
      <c r="F93" s="689">
        <v>7.9500000001862645</v>
      </c>
      <c r="G93" s="699">
        <v>3405494.37</v>
      </c>
    </row>
    <row r="94" spans="1:7">
      <c r="A94" s="700">
        <v>44682</v>
      </c>
      <c r="B94" s="691">
        <v>1791903.36</v>
      </c>
      <c r="C94" s="692">
        <f t="shared" si="4"/>
        <v>52.280470488457688</v>
      </c>
      <c r="D94" s="691">
        <v>1635569.82</v>
      </c>
      <c r="E94" s="692">
        <f t="shared" si="5"/>
        <v>47.719292019365405</v>
      </c>
      <c r="F94" s="691">
        <v>8.1399999996647239</v>
      </c>
      <c r="G94" s="701">
        <v>3427481.32</v>
      </c>
    </row>
    <row r="95" spans="1:7">
      <c r="A95" s="698">
        <v>44713</v>
      </c>
      <c r="B95" s="689">
        <v>1804629.36</v>
      </c>
      <c r="C95" s="690">
        <f t="shared" ref="C95:C106" si="6">100*B95/G95</f>
        <v>52.421715000821131</v>
      </c>
      <c r="D95" s="689">
        <v>1637884.64</v>
      </c>
      <c r="E95" s="690">
        <f t="shared" ref="E95:E106" si="7">100*D95/G95</f>
        <v>47.57803663479271</v>
      </c>
      <c r="F95" s="689">
        <v>8.5499999998137355</v>
      </c>
      <c r="G95" s="699">
        <v>3442522.55</v>
      </c>
    </row>
    <row r="96" spans="1:7">
      <c r="A96" s="700">
        <v>44743</v>
      </c>
      <c r="B96" s="691">
        <v>1805921.38</v>
      </c>
      <c r="C96" s="692">
        <f t="shared" si="6"/>
        <v>52.790565593686303</v>
      </c>
      <c r="D96" s="691">
        <v>1614988.81</v>
      </c>
      <c r="E96" s="692">
        <f t="shared" si="7"/>
        <v>47.209238260069988</v>
      </c>
      <c r="F96" s="691">
        <v>6.7099999999627471</v>
      </c>
      <c r="G96" s="701">
        <v>3420916.9</v>
      </c>
    </row>
    <row r="97" spans="1:7">
      <c r="A97" s="698">
        <v>44774</v>
      </c>
      <c r="B97" s="689">
        <v>1790337.95</v>
      </c>
      <c r="C97" s="690">
        <f t="shared" si="6"/>
        <v>52.876672175651528</v>
      </c>
      <c r="D97" s="689">
        <v>1595529.91</v>
      </c>
      <c r="E97" s="690">
        <f t="shared" si="7"/>
        <v>47.123121083098745</v>
      </c>
      <c r="F97" s="689">
        <v>7</v>
      </c>
      <c r="G97" s="699">
        <v>3385874.86</v>
      </c>
    </row>
    <row r="98" spans="1:7">
      <c r="A98" s="700">
        <v>44805</v>
      </c>
      <c r="B98" s="691">
        <v>1801796.82</v>
      </c>
      <c r="C98" s="692">
        <f t="shared" si="6"/>
        <v>52.512961220202627</v>
      </c>
      <c r="D98" s="691">
        <v>1629343.05</v>
      </c>
      <c r="E98" s="692">
        <f t="shared" si="7"/>
        <v>47.486835057826703</v>
      </c>
      <c r="F98" s="691">
        <v>6.9899999997578561</v>
      </c>
      <c r="G98" s="701">
        <v>3431146.86</v>
      </c>
    </row>
    <row r="99" spans="1:7">
      <c r="A99" s="698">
        <v>44835</v>
      </c>
      <c r="B99" s="689">
        <v>1817726.85</v>
      </c>
      <c r="C99" s="690">
        <f t="shared" si="6"/>
        <v>52.317518581949955</v>
      </c>
      <c r="D99" s="689">
        <v>1656680.2</v>
      </c>
      <c r="E99" s="690">
        <f t="shared" si="7"/>
        <v>47.682300092474605</v>
      </c>
      <c r="F99" s="689">
        <v>6.3000000002793968</v>
      </c>
      <c r="G99" s="699">
        <v>3474413.35</v>
      </c>
    </row>
    <row r="100" spans="1:7">
      <c r="A100" s="700">
        <v>44866</v>
      </c>
      <c r="B100" s="691">
        <v>1833087.95</v>
      </c>
      <c r="C100" s="692">
        <f t="shared" si="6"/>
        <v>52.24635299831894</v>
      </c>
      <c r="D100" s="691">
        <v>1675453.24</v>
      </c>
      <c r="E100" s="692">
        <f t="shared" si="7"/>
        <v>47.753475990727658</v>
      </c>
      <c r="F100" s="691">
        <v>6</v>
      </c>
      <c r="G100" s="701">
        <v>3508547.19</v>
      </c>
    </row>
    <row r="101" spans="1:7">
      <c r="A101" s="698">
        <v>44896</v>
      </c>
      <c r="B101" s="689">
        <v>1837920.1</v>
      </c>
      <c r="C101" s="690">
        <f t="shared" si="6"/>
        <v>52.148866460496606</v>
      </c>
      <c r="D101" s="689">
        <v>1686445.55</v>
      </c>
      <c r="E101" s="690">
        <f t="shared" si="7"/>
        <v>47.850950528180604</v>
      </c>
      <c r="F101" s="689">
        <v>6.4499999997206032</v>
      </c>
      <c r="G101" s="699">
        <v>3524372.1</v>
      </c>
    </row>
    <row r="102" spans="1:7">
      <c r="A102" s="700">
        <v>44927</v>
      </c>
      <c r="B102" s="691">
        <v>1824657.29</v>
      </c>
      <c r="C102" s="692">
        <f t="shared" si="6"/>
        <v>52.177175416357841</v>
      </c>
      <c r="D102" s="691">
        <v>1672376.86</v>
      </c>
      <c r="E102" s="692">
        <f t="shared" si="7"/>
        <v>47.822624700377418</v>
      </c>
      <c r="F102" s="691">
        <v>6.9899999997578561</v>
      </c>
      <c r="G102" s="701">
        <v>3497041.14</v>
      </c>
    </row>
    <row r="103" spans="1:7">
      <c r="A103" s="698">
        <v>44958</v>
      </c>
      <c r="B103" s="689">
        <v>1830988.5</v>
      </c>
      <c r="C103" s="690">
        <f t="shared" si="6"/>
        <v>52.183773537530584</v>
      </c>
      <c r="D103" s="689">
        <v>1677735.65</v>
      </c>
      <c r="E103" s="690">
        <f t="shared" si="7"/>
        <v>47.816016985055711</v>
      </c>
      <c r="F103" s="689">
        <v>7.3500000000931323</v>
      </c>
      <c r="G103" s="699">
        <v>3508731.5</v>
      </c>
    </row>
    <row r="104" spans="1:7">
      <c r="A104" s="700">
        <v>44986</v>
      </c>
      <c r="B104" s="691">
        <v>1842231.91</v>
      </c>
      <c r="C104" s="692">
        <f t="shared" si="6"/>
        <v>52.152544700300773</v>
      </c>
      <c r="D104" s="691">
        <v>1690150.78</v>
      </c>
      <c r="E104" s="692">
        <f t="shared" si="7"/>
        <v>47.847213820217796</v>
      </c>
      <c r="F104" s="691">
        <v>8.5300000002607703</v>
      </c>
      <c r="G104" s="701">
        <v>3532391.22</v>
      </c>
    </row>
    <row r="105" spans="1:7">
      <c r="A105" s="698">
        <v>45017</v>
      </c>
      <c r="B105" s="689">
        <v>1849281.5</v>
      </c>
      <c r="C105" s="690">
        <f t="shared" si="6"/>
        <v>52.126631396243077</v>
      </c>
      <c r="D105" s="689">
        <v>1698381.33</v>
      </c>
      <c r="E105" s="690">
        <f t="shared" si="7"/>
        <v>47.873132110590561</v>
      </c>
      <c r="F105" s="689">
        <v>8.3900000001303852</v>
      </c>
      <c r="G105" s="699">
        <v>3547671.22</v>
      </c>
    </row>
    <row r="106" spans="1:7">
      <c r="A106" s="700">
        <v>45047</v>
      </c>
      <c r="B106" s="691">
        <v>1858330.45</v>
      </c>
      <c r="C106" s="692">
        <f t="shared" si="6"/>
        <v>52.139738359319367</v>
      </c>
      <c r="D106" s="691">
        <v>1705796.14</v>
      </c>
      <c r="E106" s="692">
        <f t="shared" si="7"/>
        <v>47.860037182265891</v>
      </c>
      <c r="F106" s="691">
        <v>8</v>
      </c>
      <c r="G106" s="701">
        <v>3564134.59</v>
      </c>
    </row>
    <row r="107" spans="1:7">
      <c r="A107" s="698">
        <v>45078</v>
      </c>
      <c r="B107" s="689">
        <v>1868613.18</v>
      </c>
      <c r="C107" s="690">
        <f t="shared" ref="C107:C118" si="8">100*B107/G107</f>
        <v>52.298169852924509</v>
      </c>
      <c r="D107" s="689">
        <v>1704378</v>
      </c>
      <c r="E107" s="690">
        <f t="shared" ref="E107:E118" si="9">100*D107/G107</f>
        <v>47.701606245540752</v>
      </c>
      <c r="F107" s="689">
        <v>8.0000000004656613</v>
      </c>
      <c r="G107" s="699">
        <v>3572999.18</v>
      </c>
    </row>
    <row r="108" spans="1:7">
      <c r="A108" s="700">
        <v>45108</v>
      </c>
      <c r="B108" s="691">
        <v>1871186.71</v>
      </c>
      <c r="C108" s="692">
        <f t="shared" si="8"/>
        <v>52.637314138003092</v>
      </c>
      <c r="D108" s="691">
        <v>1683672.67</v>
      </c>
      <c r="E108" s="692">
        <f t="shared" si="9"/>
        <v>47.362460818439871</v>
      </c>
      <c r="F108" s="691">
        <v>8</v>
      </c>
      <c r="G108" s="701">
        <v>3554867.38</v>
      </c>
    </row>
    <row r="109" spans="1:7">
      <c r="A109" s="698">
        <v>45139</v>
      </c>
      <c r="B109" s="689">
        <v>1854216.77</v>
      </c>
      <c r="C109" s="690">
        <f t="shared" si="8"/>
        <v>52.706456167819177</v>
      </c>
      <c r="D109" s="689">
        <v>1663782.14</v>
      </c>
      <c r="E109" s="690">
        <f t="shared" si="9"/>
        <v>47.29331643069456</v>
      </c>
      <c r="F109" s="689">
        <v>8</v>
      </c>
      <c r="G109" s="699">
        <v>3518006.91</v>
      </c>
    </row>
    <row r="110" spans="1:7">
      <c r="A110" s="700">
        <v>45170</v>
      </c>
      <c r="B110" s="691">
        <v>1866716.38</v>
      </c>
      <c r="C110" s="692">
        <f t="shared" si="8"/>
        <v>52.350986099026727</v>
      </c>
      <c r="D110" s="691">
        <v>1699046.81</v>
      </c>
      <c r="E110" s="692">
        <f t="shared" si="9"/>
        <v>47.648789545579341</v>
      </c>
      <c r="F110" s="691">
        <v>8</v>
      </c>
      <c r="G110" s="701">
        <v>3565771.19</v>
      </c>
    </row>
    <row r="111" spans="1:7">
      <c r="A111" s="698">
        <v>45200</v>
      </c>
      <c r="B111" s="689">
        <v>1881272.81</v>
      </c>
      <c r="C111" s="690">
        <f t="shared" si="8"/>
        <v>52.135516068202634</v>
      </c>
      <c r="D111" s="689">
        <v>1727146.67</v>
      </c>
      <c r="E111" s="690">
        <f t="shared" si="9"/>
        <v>47.864234515741323</v>
      </c>
      <c r="F111" s="689">
        <v>9</v>
      </c>
      <c r="G111" s="699">
        <v>3608428.48</v>
      </c>
    </row>
    <row r="112" spans="1:7">
      <c r="A112" s="700">
        <v>45231</v>
      </c>
      <c r="B112" s="691">
        <v>1897324.05</v>
      </c>
      <c r="C112" s="692">
        <f t="shared" si="8"/>
        <v>52.084162393587235</v>
      </c>
      <c r="D112" s="691">
        <v>1745470.14</v>
      </c>
      <c r="E112" s="692">
        <f t="shared" si="9"/>
        <v>47.915563092618491</v>
      </c>
      <c r="F112" s="691">
        <v>10</v>
      </c>
      <c r="G112" s="701">
        <v>3642804.19</v>
      </c>
    </row>
    <row r="113" spans="1:7">
      <c r="A113" s="698">
        <v>45261</v>
      </c>
      <c r="B113" s="689">
        <v>1903200.39</v>
      </c>
      <c r="C113" s="690">
        <f t="shared" si="8"/>
        <v>52.00846402053584</v>
      </c>
      <c r="D113" s="689">
        <v>1756194.72</v>
      </c>
      <c r="E113" s="690">
        <f t="shared" si="9"/>
        <v>47.99126271100387</v>
      </c>
      <c r="F113" s="689">
        <v>10</v>
      </c>
      <c r="G113" s="699">
        <v>3659405.11</v>
      </c>
    </row>
    <row r="114" spans="1:7">
      <c r="A114" s="700">
        <v>45292</v>
      </c>
      <c r="B114" s="691">
        <v>1889691.73</v>
      </c>
      <c r="C114" s="692">
        <f t="shared" si="8"/>
        <v>52.039416788065886</v>
      </c>
      <c r="D114" s="691">
        <v>1741567.36</v>
      </c>
      <c r="E114" s="692">
        <f t="shared" si="9"/>
        <v>47.960282766084596</v>
      </c>
      <c r="F114" s="691">
        <v>10.910000000149012</v>
      </c>
      <c r="G114" s="701">
        <v>3631270</v>
      </c>
    </row>
    <row r="115" spans="1:7">
      <c r="A115" s="698">
        <v>45323</v>
      </c>
      <c r="B115" s="689">
        <v>1896637.81</v>
      </c>
      <c r="C115" s="690">
        <f t="shared" si="8"/>
        <v>52.049414442450889</v>
      </c>
      <c r="D115" s="689">
        <v>1747269.52</v>
      </c>
      <c r="E115" s="690">
        <f t="shared" si="9"/>
        <v>47.950301797021666</v>
      </c>
      <c r="F115" s="689">
        <v>10.339999999850988</v>
      </c>
      <c r="G115" s="699">
        <v>3643917.67</v>
      </c>
    </row>
    <row r="116" spans="1:7">
      <c r="A116" s="700">
        <v>45352</v>
      </c>
      <c r="B116" s="691">
        <v>1904719.05</v>
      </c>
      <c r="C116" s="692">
        <f t="shared" si="8"/>
        <v>52.028431173180387</v>
      </c>
      <c r="D116" s="691">
        <v>1756189.58</v>
      </c>
      <c r="E116" s="692">
        <f t="shared" si="9"/>
        <v>47.97126835586937</v>
      </c>
      <c r="F116" s="691">
        <v>11</v>
      </c>
      <c r="G116" s="701">
        <v>3660919.63</v>
      </c>
    </row>
    <row r="117" spans="1:7">
      <c r="A117" s="698">
        <v>45383</v>
      </c>
      <c r="B117" s="689">
        <v>1911540.64</v>
      </c>
      <c r="C117" s="690">
        <f t="shared" si="8"/>
        <v>52.006811493229968</v>
      </c>
      <c r="D117" s="689">
        <v>1764005.59</v>
      </c>
      <c r="E117" s="690">
        <f t="shared" si="9"/>
        <v>47.992862025750028</v>
      </c>
      <c r="F117" s="689">
        <v>12</v>
      </c>
      <c r="G117" s="699">
        <v>3675558.23</v>
      </c>
    </row>
    <row r="118" spans="1:7">
      <c r="A118" s="700">
        <v>45413</v>
      </c>
      <c r="B118" s="691">
        <v>1923803.27</v>
      </c>
      <c r="C118" s="692">
        <f t="shared" si="8"/>
        <v>52.016433433735855</v>
      </c>
      <c r="D118" s="691">
        <v>1774638.59</v>
      </c>
      <c r="E118" s="692">
        <f t="shared" si="9"/>
        <v>47.983269144601188</v>
      </c>
      <c r="F118" s="691">
        <v>10.999999999534339</v>
      </c>
      <c r="G118" s="701">
        <v>3698452.86</v>
      </c>
    </row>
    <row r="119" spans="1:7">
      <c r="A119" s="698">
        <v>45444</v>
      </c>
      <c r="B119" s="689">
        <v>1934628.95</v>
      </c>
      <c r="C119" s="690">
        <f t="shared" ref="C119:C130" si="10">100*B119/G119</f>
        <v>52.193677895931827</v>
      </c>
      <c r="D119" s="689">
        <v>1771994.7</v>
      </c>
      <c r="E119" s="690">
        <f t="shared" ref="E119:E130" si="11">100*D119/G119</f>
        <v>47.806025338914914</v>
      </c>
      <c r="F119" s="689">
        <v>11</v>
      </c>
      <c r="G119" s="699">
        <v>3706634.65</v>
      </c>
    </row>
    <row r="120" spans="1:7">
      <c r="A120" s="700">
        <v>45474</v>
      </c>
      <c r="B120" s="691">
        <v>1935187.35</v>
      </c>
      <c r="C120" s="692">
        <f t="shared" si="10"/>
        <v>52.570837806153314</v>
      </c>
      <c r="D120" s="691">
        <v>1745906.39</v>
      </c>
      <c r="E120" s="692">
        <f t="shared" si="11"/>
        <v>47.428876410036814</v>
      </c>
      <c r="F120" s="691">
        <v>10.519999999552965</v>
      </c>
      <c r="G120" s="701">
        <v>3681104.26</v>
      </c>
    </row>
    <row r="121" spans="1:7">
      <c r="A121" s="698">
        <v>45505</v>
      </c>
      <c r="B121" s="689">
        <v>1916650.81</v>
      </c>
      <c r="C121" s="690">
        <f t="shared" si="10"/>
        <v>52.648163747699222</v>
      </c>
      <c r="D121" s="689">
        <v>1723829.1</v>
      </c>
      <c r="E121" s="690">
        <f t="shared" si="11"/>
        <v>47.351576122438793</v>
      </c>
      <c r="F121" s="689">
        <v>9.4699999997392297</v>
      </c>
      <c r="G121" s="699">
        <v>3640489.38</v>
      </c>
    </row>
    <row r="122" spans="1:7">
      <c r="A122" s="700">
        <v>45536</v>
      </c>
      <c r="B122" s="691">
        <v>1924025.52</v>
      </c>
      <c r="C122" s="692">
        <f t="shared" si="10"/>
        <v>52.365405010185277</v>
      </c>
      <c r="D122" s="691">
        <v>1750194.1</v>
      </c>
      <c r="E122" s="692">
        <f t="shared" si="11"/>
        <v>47.634307310506316</v>
      </c>
      <c r="F122" s="691">
        <v>10.569999999832362</v>
      </c>
      <c r="G122" s="701">
        <v>3674230.19</v>
      </c>
    </row>
    <row r="123" spans="1:7">
      <c r="A123" s="698">
        <v>45566</v>
      </c>
      <c r="B123" s="689">
        <v>1942240.61</v>
      </c>
      <c r="C123" s="690">
        <f t="shared" si="10"/>
        <v>52.111438800118933</v>
      </c>
      <c r="D123" s="689">
        <v>1784840</v>
      </c>
      <c r="E123" s="690">
        <f t="shared" si="11"/>
        <v>47.888289406122695</v>
      </c>
      <c r="F123" s="689">
        <v>10.129999999888241</v>
      </c>
      <c r="G123" s="699">
        <v>3727090.74</v>
      </c>
    </row>
    <row r="124" spans="1:7">
      <c r="A124" s="700">
        <v>45597</v>
      </c>
      <c r="B124" s="691">
        <v>1955727.9</v>
      </c>
      <c r="C124" s="692">
        <f t="shared" si="10"/>
        <v>52.055772424896006</v>
      </c>
      <c r="D124" s="691">
        <v>1801248</v>
      </c>
      <c r="E124" s="692">
        <f t="shared" si="11"/>
        <v>47.943968058541827</v>
      </c>
      <c r="F124" s="691">
        <v>9.75</v>
      </c>
      <c r="G124" s="701">
        <v>3756985.65</v>
      </c>
    </row>
    <row r="125" spans="1:7">
      <c r="A125" s="698">
        <v>45627</v>
      </c>
      <c r="B125" s="689">
        <v>1963733.22</v>
      </c>
      <c r="C125" s="690">
        <f t="shared" si="10"/>
        <v>52.030669113683871</v>
      </c>
      <c r="D125" s="689">
        <v>1810441.89</v>
      </c>
      <c r="E125" s="690">
        <f t="shared" si="11"/>
        <v>47.969093748967822</v>
      </c>
      <c r="F125" s="689">
        <v>8.9500000001862645</v>
      </c>
      <c r="G125" s="699">
        <v>3774184.06</v>
      </c>
    </row>
    <row r="126" spans="1:7">
      <c r="A126" s="700">
        <v>45658</v>
      </c>
      <c r="B126" s="691">
        <v>1948821.86</v>
      </c>
      <c r="C126" s="692">
        <f t="shared" si="10"/>
        <v>52.107342006037165</v>
      </c>
      <c r="D126" s="691">
        <v>1791183.05</v>
      </c>
      <c r="E126" s="692">
        <f t="shared" si="11"/>
        <v>47.892416283634446</v>
      </c>
      <c r="F126" s="691">
        <v>9.0400000000372529</v>
      </c>
      <c r="G126" s="701">
        <v>3740013.95</v>
      </c>
    </row>
    <row r="127" spans="1:7">
      <c r="A127" s="698">
        <v>45689</v>
      </c>
      <c r="B127" s="689">
        <v>1955077.75</v>
      </c>
      <c r="C127" s="690">
        <f t="shared" si="10"/>
        <v>52.124867713413245</v>
      </c>
      <c r="D127" s="689">
        <v>1795670.2</v>
      </c>
      <c r="E127" s="690">
        <f t="shared" si="11"/>
        <v>47.874859008506597</v>
      </c>
      <c r="F127" s="689">
        <v>10.25</v>
      </c>
      <c r="G127" s="699">
        <v>3750758.2</v>
      </c>
    </row>
    <row r="128" spans="1:7">
      <c r="A128" s="700">
        <v>45717</v>
      </c>
      <c r="B128" s="691">
        <v>1962792.43</v>
      </c>
      <c r="C128" s="692">
        <f t="shared" si="10"/>
        <v>52.107391326573925</v>
      </c>
      <c r="D128" s="691">
        <v>1804020.48</v>
      </c>
      <c r="E128" s="692">
        <f t="shared" si="11"/>
        <v>47.892380098752326</v>
      </c>
      <c r="F128" s="691">
        <v>8.6099999998696148</v>
      </c>
      <c r="G128" s="701">
        <v>3766821.52</v>
      </c>
    </row>
    <row r="129" spans="1:8">
      <c r="A129" s="698">
        <v>45748</v>
      </c>
      <c r="B129" s="689">
        <v>1968696.7</v>
      </c>
      <c r="C129" s="690">
        <f t="shared" si="10"/>
        <v>52.091259053821702</v>
      </c>
      <c r="D129" s="689">
        <v>1810617.5</v>
      </c>
      <c r="E129" s="690">
        <f t="shared" si="11"/>
        <v>47.908520007110802</v>
      </c>
      <c r="F129" s="689">
        <v>8.349999999627471</v>
      </c>
      <c r="G129" s="699">
        <v>3779322.55</v>
      </c>
    </row>
    <row r="130" spans="1:8">
      <c r="A130" s="700">
        <v>45778</v>
      </c>
      <c r="B130" s="691">
        <v>1976090.71</v>
      </c>
      <c r="C130" s="692">
        <f t="shared" si="10"/>
        <v>52.106244998550878</v>
      </c>
      <c r="D130" s="691">
        <v>1816326.14</v>
      </c>
      <c r="E130" s="692">
        <f t="shared" si="11"/>
        <v>47.893517422645147</v>
      </c>
      <c r="F130" s="691">
        <v>9.0100000002421439</v>
      </c>
      <c r="G130" s="701">
        <v>3792425.86</v>
      </c>
    </row>
    <row r="131" spans="1:8">
      <c r="A131" s="698">
        <v>45809</v>
      </c>
      <c r="B131" s="689">
        <v>1988042.62</v>
      </c>
      <c r="C131" s="690">
        <f t="shared" ref="C131:C137" si="12">100*B131/G131</f>
        <v>52.295726054007105</v>
      </c>
      <c r="D131" s="689">
        <v>1813487.76</v>
      </c>
      <c r="E131" s="690">
        <f t="shared" ref="E131:E137" si="13">100*D131/G131</f>
        <v>47.704037199793525</v>
      </c>
      <c r="F131" s="689">
        <v>9</v>
      </c>
      <c r="G131" s="699">
        <v>3801539.38</v>
      </c>
    </row>
    <row r="132" spans="1:8">
      <c r="A132" s="700">
        <v>45839</v>
      </c>
      <c r="B132" s="691">
        <v>1989374.78</v>
      </c>
      <c r="C132" s="692">
        <f t="shared" si="12"/>
        <v>52.682564853022413</v>
      </c>
      <c r="D132" s="691">
        <v>1786770.87</v>
      </c>
      <c r="E132" s="692">
        <f t="shared" si="13"/>
        <v>47.317214022521327</v>
      </c>
      <c r="F132" s="691">
        <v>8.349999999627471</v>
      </c>
      <c r="G132" s="701">
        <v>3776154</v>
      </c>
    </row>
    <row r="133" spans="1:8">
      <c r="A133" s="698">
        <v>45870</v>
      </c>
      <c r="B133" s="689">
        <v>1969924.6</v>
      </c>
      <c r="C133" s="690">
        <f t="shared" si="12"/>
        <v>52.758130573443637</v>
      </c>
      <c r="D133" s="689">
        <v>1763947.1</v>
      </c>
      <c r="E133" s="690">
        <f t="shared" si="13"/>
        <v>47.241681953942425</v>
      </c>
      <c r="F133" s="689">
        <v>7</v>
      </c>
      <c r="G133" s="699">
        <v>3733878.7</v>
      </c>
    </row>
    <row r="134" spans="1:8">
      <c r="A134" s="700">
        <v>45901</v>
      </c>
      <c r="B134" s="691">
        <v>1981560.05</v>
      </c>
      <c r="C134" s="692">
        <f t="shared" si="12"/>
        <v>52.425245069812405</v>
      </c>
      <c r="D134" s="691">
        <v>1798216</v>
      </c>
      <c r="E134" s="692">
        <f t="shared" si="13"/>
        <v>47.574593809790315</v>
      </c>
      <c r="F134" s="691">
        <v>6.0900000003166497</v>
      </c>
      <c r="G134" s="701">
        <v>3779782.14</v>
      </c>
    </row>
    <row r="135" spans="1:8">
      <c r="A135" s="698">
        <v>45931</v>
      </c>
      <c r="B135" s="689">
        <v>1999779.09</v>
      </c>
      <c r="C135" s="690">
        <f t="shared" si="12"/>
        <v>52.22408998519456</v>
      </c>
      <c r="D135" s="689">
        <v>1829442.17</v>
      </c>
      <c r="E135" s="690">
        <f t="shared" si="13"/>
        <v>47.775753325228344</v>
      </c>
      <c r="F135" s="689">
        <v>6</v>
      </c>
      <c r="G135" s="699">
        <v>3829227.26</v>
      </c>
    </row>
    <row r="136" spans="1:8">
      <c r="A136" s="700">
        <v>45962</v>
      </c>
      <c r="B136" s="691">
        <v>2016783.15</v>
      </c>
      <c r="C136" s="692">
        <f t="shared" si="12"/>
        <v>52.190584693795358</v>
      </c>
      <c r="D136" s="691">
        <v>1847477.05</v>
      </c>
      <c r="E136" s="692">
        <f t="shared" si="13"/>
        <v>47.809258743493672</v>
      </c>
      <c r="F136" s="691">
        <v>6.0499999998137355</v>
      </c>
      <c r="G136" s="701">
        <v>3864266.25</v>
      </c>
    </row>
    <row r="137" spans="1:8">
      <c r="A137" s="698">
        <v>45992</v>
      </c>
      <c r="B137" s="689">
        <v>2024402</v>
      </c>
      <c r="C137" s="690">
        <f t="shared" si="12"/>
        <v>52.143816429096532</v>
      </c>
      <c r="D137" s="689">
        <v>1857934.37</v>
      </c>
      <c r="E137" s="690">
        <f t="shared" si="13"/>
        <v>47.856003267428662</v>
      </c>
      <c r="F137" s="689">
        <v>7</v>
      </c>
      <c r="G137" s="699">
        <v>3882343.37</v>
      </c>
      <c r="H137" s="930"/>
    </row>
    <row r="138" spans="1:8">
      <c r="A138" s="1048" t="s">
        <v>424</v>
      </c>
      <c r="E138" s="1000"/>
    </row>
  </sheetData>
  <mergeCells count="3">
    <mergeCell ref="A4:A5"/>
    <mergeCell ref="A2:G2"/>
    <mergeCell ref="B4:G4"/>
  </mergeCells>
  <hyperlinks>
    <hyperlink ref="G3" location="'Indice tablas Mujeres'!A1" display="Indice" xr:uid="{00000000-0004-0000-0100-000000000000}"/>
  </hyperlinks>
  <printOptions horizontalCentered="1" verticalCentered="1" headings="1"/>
  <pageMargins left="0.70866141732283472" right="0.70866141732283472" top="0.74803149606299213" bottom="0.74803149606299213" header="0.31496062992125984" footer="0.31496062992125984"/>
  <pageSetup paperSize="9" scale="65" orientation="portrait" r:id="rId1"/>
  <headerFooter differentFirst="1">
    <oddFooter>&amp;C&amp;P</oddFooter>
  </headerFooter>
  <rowBreaks count="1" manualBreakCount="1">
    <brk id="65" max="6" man="1"/>
  </row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21">
    <tabColor rgb="FFCD9BCD"/>
    <pageSetUpPr fitToPage="1"/>
  </sheetPr>
  <dimension ref="A1:K71"/>
  <sheetViews>
    <sheetView view="pageBreakPreview" zoomScaleNormal="97" zoomScaleSheetLayoutView="100" workbookViewId="0">
      <selection activeCell="A2" sqref="A2:K2"/>
    </sheetView>
  </sheetViews>
  <sheetFormatPr baseColWidth="10" defaultColWidth="11.453125" defaultRowHeight="10.5"/>
  <cols>
    <col min="1" max="1" width="25" style="343" bestFit="1" customWidth="1"/>
    <col min="2" max="2" width="1.453125" style="343" customWidth="1"/>
    <col min="3" max="3" width="9" style="343" bestFit="1" customWidth="1"/>
    <col min="4" max="4" width="8.453125" style="343" customWidth="1"/>
    <col min="5" max="7" width="7.453125" style="343" customWidth="1"/>
    <col min="8" max="9" width="7.453125" style="344" customWidth="1"/>
    <col min="10" max="11" width="7.453125" style="343" customWidth="1"/>
    <col min="12" max="16384" width="11.453125" style="343"/>
  </cols>
  <sheetData>
    <row r="1" spans="1:11" ht="55.4" customHeight="1">
      <c r="A1" s="1212" t="s">
        <v>548</v>
      </c>
    </row>
    <row r="2" spans="1:11" s="2" customFormat="1" ht="15.5">
      <c r="A2" s="1238" t="s">
        <v>553</v>
      </c>
      <c r="B2" s="1239"/>
      <c r="C2" s="1239"/>
      <c r="D2" s="1239"/>
      <c r="E2" s="1239"/>
      <c r="F2" s="1239"/>
      <c r="G2" s="1239"/>
      <c r="H2" s="1239"/>
      <c r="I2" s="1239"/>
      <c r="J2" s="1239"/>
      <c r="K2" s="1239"/>
    </row>
    <row r="3" spans="1:11" s="2" customFormat="1" ht="4.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s="2" customFormat="1" ht="12.15" customHeight="1">
      <c r="A4" s="3"/>
      <c r="B4" s="1"/>
      <c r="C4" s="1"/>
      <c r="D4" s="1"/>
      <c r="E4" s="1"/>
      <c r="F4" s="1"/>
      <c r="G4" s="1"/>
      <c r="H4" s="1"/>
      <c r="I4" s="1"/>
      <c r="J4" s="583"/>
      <c r="K4" s="926" t="s">
        <v>212</v>
      </c>
    </row>
    <row r="5" spans="1:11" customFormat="1" ht="14.5">
      <c r="A5" s="1278" t="s">
        <v>0</v>
      </c>
      <c r="B5" s="1279"/>
      <c r="C5" s="1279"/>
      <c r="D5" s="1279"/>
      <c r="E5" s="1279"/>
      <c r="F5" s="1279"/>
      <c r="G5" s="1279"/>
      <c r="H5" s="1279"/>
      <c r="I5" s="1279"/>
      <c r="J5" s="1279"/>
      <c r="K5" s="1280"/>
    </row>
    <row r="6" spans="1:11" customFormat="1" ht="14.25" customHeight="1">
      <c r="A6" s="1237" t="s">
        <v>139</v>
      </c>
      <c r="B6" s="278"/>
      <c r="C6" s="1282" t="s">
        <v>119</v>
      </c>
      <c r="D6" s="1284" t="s">
        <v>122</v>
      </c>
      <c r="E6" s="1248" t="s">
        <v>141</v>
      </c>
      <c r="F6" s="1248" t="s">
        <v>172</v>
      </c>
      <c r="G6" s="1248"/>
      <c r="H6" s="1248"/>
      <c r="I6" s="1248" t="s">
        <v>173</v>
      </c>
      <c r="J6" s="1248"/>
      <c r="K6" s="1286"/>
    </row>
    <row r="7" spans="1:11" customFormat="1" ht="14.5">
      <c r="A7" s="1281"/>
      <c r="B7" s="279"/>
      <c r="C7" s="1283"/>
      <c r="D7" s="1285"/>
      <c r="E7" s="1253"/>
      <c r="F7" s="280" t="s">
        <v>143</v>
      </c>
      <c r="G7" s="280" t="s">
        <v>144</v>
      </c>
      <c r="H7" s="280" t="s">
        <v>145</v>
      </c>
      <c r="I7" s="280" t="s">
        <v>143</v>
      </c>
      <c r="J7" s="280" t="s">
        <v>144</v>
      </c>
      <c r="K7" s="281" t="s">
        <v>145</v>
      </c>
    </row>
    <row r="8" spans="1:11" ht="5.15" customHeight="1">
      <c r="A8" s="345"/>
      <c r="B8" s="346"/>
      <c r="C8" s="347"/>
      <c r="D8" s="348"/>
      <c r="E8" s="349"/>
      <c r="F8" s="350"/>
      <c r="G8" s="350"/>
      <c r="H8" s="350"/>
      <c r="I8" s="350"/>
      <c r="J8" s="350"/>
      <c r="K8" s="351"/>
    </row>
    <row r="9" spans="1:11">
      <c r="A9" s="475" t="s">
        <v>26</v>
      </c>
      <c r="B9" s="475"/>
      <c r="C9" s="436"/>
      <c r="D9" s="436"/>
      <c r="E9" s="436"/>
      <c r="F9" s="436"/>
      <c r="G9" s="436"/>
      <c r="H9" s="436"/>
      <c r="I9" s="436"/>
      <c r="J9" s="436"/>
      <c r="K9" s="437"/>
    </row>
    <row r="10" spans="1:11">
      <c r="A10" s="1168" t="s">
        <v>1</v>
      </c>
      <c r="B10" s="303"/>
      <c r="C10" s="290">
        <v>3579.8743199999999</v>
      </c>
      <c r="D10" s="291">
        <v>58.516940685130258</v>
      </c>
      <c r="E10" s="291">
        <f>100*C10/$C$10</f>
        <v>100</v>
      </c>
      <c r="F10" s="290">
        <v>59.305819999999585</v>
      </c>
      <c r="G10" s="326">
        <f>100*F10/($C10-F10)</f>
        <v>1.6845523670395728</v>
      </c>
      <c r="H10" s="326">
        <v>0.67989255072227905</v>
      </c>
      <c r="I10" s="290">
        <v>78.808100000000195</v>
      </c>
      <c r="J10" s="326">
        <f>100*I10/($C10-I10)</f>
        <v>2.250974276059257</v>
      </c>
      <c r="K10" s="292">
        <v>0.48302400162355497</v>
      </c>
    </row>
    <row r="11" spans="1:11">
      <c r="A11" s="293" t="s">
        <v>407</v>
      </c>
      <c r="B11" s="289"/>
      <c r="C11" s="294">
        <v>186.47913</v>
      </c>
      <c r="D11" s="295">
        <v>22.716112790119205</v>
      </c>
      <c r="E11" s="295">
        <f t="shared" ref="E11:E15" si="0">100*C11/$C$10</f>
        <v>5.2090971171300788</v>
      </c>
      <c r="F11" s="294">
        <v>14.485899999999987</v>
      </c>
      <c r="G11" s="295">
        <f t="shared" ref="G11:G15" si="1">100*F11/($C11-F11)</f>
        <v>8.4223663919794909</v>
      </c>
      <c r="H11" s="295">
        <v>1.2136573380845448</v>
      </c>
      <c r="I11" s="294">
        <v>48.121699999999976</v>
      </c>
      <c r="J11" s="295">
        <f t="shared" ref="J11:J15" si="2">100*I11/($C11-I11)</f>
        <v>34.780712535640454</v>
      </c>
      <c r="K11" s="296">
        <v>4.1776826515600831</v>
      </c>
    </row>
    <row r="12" spans="1:11">
      <c r="A12" s="288" t="s">
        <v>146</v>
      </c>
      <c r="B12" s="289"/>
      <c r="C12" s="290">
        <v>633.59910999999988</v>
      </c>
      <c r="D12" s="291">
        <v>52.552767104064827</v>
      </c>
      <c r="E12" s="291">
        <f t="shared" si="0"/>
        <v>17.698920502885137</v>
      </c>
      <c r="F12" s="290">
        <v>-2.2563500000001113</v>
      </c>
      <c r="G12" s="291">
        <f t="shared" si="1"/>
        <v>-0.35485265786663395</v>
      </c>
      <c r="H12" s="291">
        <v>0.31437513132257777</v>
      </c>
      <c r="I12" s="290">
        <v>17.266549999999825</v>
      </c>
      <c r="J12" s="291">
        <f t="shared" si="2"/>
        <v>2.8014989180516152</v>
      </c>
      <c r="K12" s="292">
        <v>2.8469754892525998</v>
      </c>
    </row>
    <row r="13" spans="1:11">
      <c r="A13" s="293" t="s">
        <v>147</v>
      </c>
      <c r="B13" s="289"/>
      <c r="C13" s="294">
        <v>579.76979000000006</v>
      </c>
      <c r="D13" s="295">
        <v>50.520692181398744</v>
      </c>
      <c r="E13" s="295">
        <f t="shared" si="0"/>
        <v>16.195255424497699</v>
      </c>
      <c r="F13" s="294">
        <v>10.433560000000057</v>
      </c>
      <c r="G13" s="295">
        <f t="shared" si="1"/>
        <v>1.8325831819977549</v>
      </c>
      <c r="H13" s="295">
        <v>-0.24099087331752145</v>
      </c>
      <c r="I13" s="294">
        <v>-39.169019999999932</v>
      </c>
      <c r="J13" s="295">
        <f t="shared" si="2"/>
        <v>-6.3284155666373438</v>
      </c>
      <c r="K13" s="296">
        <v>-1.7702677693972717</v>
      </c>
    </row>
    <row r="14" spans="1:11">
      <c r="A14" s="297" t="s">
        <v>148</v>
      </c>
      <c r="B14" s="298"/>
      <c r="C14" s="299">
        <v>277.53102999999999</v>
      </c>
      <c r="D14" s="300">
        <v>63.555853566739287</v>
      </c>
      <c r="E14" s="300">
        <f t="shared" si="0"/>
        <v>7.7525355694609974</v>
      </c>
      <c r="F14" s="299">
        <v>-5.7570100000000366</v>
      </c>
      <c r="G14" s="300">
        <f t="shared" si="1"/>
        <v>-2.0322107491724806</v>
      </c>
      <c r="H14" s="300">
        <v>7.2249790351911258E-2</v>
      </c>
      <c r="I14" s="299">
        <v>8.326279999999997</v>
      </c>
      <c r="J14" s="300">
        <f t="shared" si="2"/>
        <v>3.0929171940688258</v>
      </c>
      <c r="K14" s="292">
        <v>-3.2749835141978565</v>
      </c>
    </row>
    <row r="15" spans="1:11">
      <c r="A15" s="302" t="s">
        <v>149</v>
      </c>
      <c r="B15" s="303"/>
      <c r="C15" s="304">
        <v>1902.4952600000001</v>
      </c>
      <c r="D15" s="305">
        <v>75.891705023553541</v>
      </c>
      <c r="E15" s="305">
        <f t="shared" si="0"/>
        <v>53.144191386026094</v>
      </c>
      <c r="F15" s="304">
        <v>42.399720000000343</v>
      </c>
      <c r="G15" s="305">
        <f t="shared" si="1"/>
        <v>2.279437754041405</v>
      </c>
      <c r="H15" s="305">
        <v>1.5511264405656675</v>
      </c>
      <c r="I15" s="304">
        <v>44.262590000000046</v>
      </c>
      <c r="J15" s="305">
        <f t="shared" si="2"/>
        <v>2.3819724362073584</v>
      </c>
      <c r="K15" s="296">
        <v>0.35517920875741993</v>
      </c>
    </row>
    <row r="16" spans="1:11" ht="13">
      <c r="A16" s="345"/>
      <c r="B16" s="346"/>
      <c r="C16" s="308"/>
      <c r="D16" s="309"/>
      <c r="E16" s="309"/>
      <c r="F16" s="308"/>
      <c r="G16" s="309"/>
      <c r="H16" s="309"/>
      <c r="I16" s="308"/>
      <c r="J16" s="309"/>
      <c r="K16" s="310"/>
    </row>
    <row r="17" spans="1:11">
      <c r="A17" s="475" t="s">
        <v>36</v>
      </c>
      <c r="B17" s="475"/>
      <c r="C17" s="432"/>
      <c r="D17" s="432"/>
      <c r="E17" s="432"/>
      <c r="F17" s="432"/>
      <c r="G17" s="432"/>
      <c r="H17" s="432"/>
      <c r="I17" s="432"/>
      <c r="J17" s="432"/>
      <c r="K17" s="433"/>
    </row>
    <row r="18" spans="1:11">
      <c r="A18" s="288" t="s">
        <v>1</v>
      </c>
      <c r="B18" s="289"/>
      <c r="C18" s="290">
        <v>1823.5818300000001</v>
      </c>
      <c r="D18" s="291">
        <v>62.848465879544626</v>
      </c>
      <c r="E18" s="291">
        <f>100*C18/$C$18</f>
        <v>100</v>
      </c>
      <c r="F18" s="290">
        <v>36.360299999999825</v>
      </c>
      <c r="G18" s="326">
        <f>100*F18/($C18-F18)</f>
        <v>2.034459600539829</v>
      </c>
      <c r="H18" s="326">
        <v>0.9663420247690766</v>
      </c>
      <c r="I18" s="290">
        <v>41.677790000000186</v>
      </c>
      <c r="J18" s="326">
        <f>100*I18/($C18-I18)</f>
        <v>2.33894693902822</v>
      </c>
      <c r="K18" s="292">
        <v>0.44833523422918375</v>
      </c>
    </row>
    <row r="19" spans="1:11">
      <c r="A19" s="293" t="s">
        <v>407</v>
      </c>
      <c r="B19" s="289"/>
      <c r="C19" s="294">
        <v>101.81348000000001</v>
      </c>
      <c r="D19" s="295">
        <v>31.38105809637068</v>
      </c>
      <c r="E19" s="295">
        <f t="shared" ref="E19:E23" si="3">100*C19/$C$18</f>
        <v>5.5831593803498256</v>
      </c>
      <c r="F19" s="294">
        <v>7.9747000000000128</v>
      </c>
      <c r="G19" s="295">
        <f t="shared" ref="G19:G23" si="4">100*F19/($C19-F19)</f>
        <v>8.4982988909276234</v>
      </c>
      <c r="H19" s="295">
        <v>1.4200841770926012</v>
      </c>
      <c r="I19" s="294">
        <v>16.001350000000016</v>
      </c>
      <c r="J19" s="295">
        <f t="shared" ref="J19:J23" si="5">100*I19/($C19-I19)</f>
        <v>18.646955855774721</v>
      </c>
      <c r="K19" s="296">
        <v>3.5806224946707594</v>
      </c>
    </row>
    <row r="20" spans="1:11">
      <c r="A20" s="288" t="s">
        <v>146</v>
      </c>
      <c r="B20" s="289"/>
      <c r="C20" s="290">
        <v>355.05349000000001</v>
      </c>
      <c r="D20" s="291">
        <v>59.246270366716871</v>
      </c>
      <c r="E20" s="291">
        <f t="shared" si="3"/>
        <v>19.470115580171139</v>
      </c>
      <c r="F20" s="290">
        <v>-1.5280799999999886</v>
      </c>
      <c r="G20" s="291">
        <f t="shared" si="4"/>
        <v>-0.42853588871684772</v>
      </c>
      <c r="H20" s="291">
        <v>0.85420406763028467</v>
      </c>
      <c r="I20" s="290">
        <v>13.816309999999987</v>
      </c>
      <c r="J20" s="291">
        <f t="shared" si="5"/>
        <v>4.0488876387971517</v>
      </c>
      <c r="K20" s="292">
        <v>2.9104749496924995</v>
      </c>
    </row>
    <row r="21" spans="1:11">
      <c r="A21" s="293" t="s">
        <v>147</v>
      </c>
      <c r="B21" s="289"/>
      <c r="C21" s="294">
        <v>290.16762999999997</v>
      </c>
      <c r="D21" s="295">
        <v>54.237742094467222</v>
      </c>
      <c r="E21" s="295">
        <f t="shared" si="3"/>
        <v>15.911961022335914</v>
      </c>
      <c r="F21" s="294">
        <v>3.7851599999999621</v>
      </c>
      <c r="G21" s="295">
        <f t="shared" si="4"/>
        <v>1.3217149778755528</v>
      </c>
      <c r="H21" s="295">
        <v>0.26854015541449883</v>
      </c>
      <c r="I21" s="294">
        <v>-10.982710000000054</v>
      </c>
      <c r="J21" s="295">
        <f t="shared" si="5"/>
        <v>-3.646919342677831</v>
      </c>
      <c r="K21" s="296">
        <v>-0.24213504436755073</v>
      </c>
    </row>
    <row r="22" spans="1:11">
      <c r="A22" s="297" t="s">
        <v>148</v>
      </c>
      <c r="B22" s="298"/>
      <c r="C22" s="299">
        <v>145.24571999999995</v>
      </c>
      <c r="D22" s="300">
        <v>68.12820074194147</v>
      </c>
      <c r="E22" s="300">
        <f t="shared" si="3"/>
        <v>7.9648589172441984</v>
      </c>
      <c r="F22" s="299">
        <v>5.2122799999999643</v>
      </c>
      <c r="G22" s="300">
        <f t="shared" si="4"/>
        <v>3.7221680764251488</v>
      </c>
      <c r="H22" s="300">
        <v>1.5180757379339269</v>
      </c>
      <c r="I22" s="299">
        <v>-2.1965200000000493</v>
      </c>
      <c r="J22" s="300">
        <f t="shared" si="5"/>
        <v>-1.4897494774903375</v>
      </c>
      <c r="K22" s="292">
        <v>-2.8238556165419055</v>
      </c>
    </row>
    <row r="23" spans="1:11">
      <c r="A23" s="302" t="s">
        <v>149</v>
      </c>
      <c r="B23" s="303"/>
      <c r="C23" s="304">
        <v>931.30151000000001</v>
      </c>
      <c r="D23" s="305">
        <v>75.737733365648481</v>
      </c>
      <c r="E23" s="305">
        <f t="shared" si="3"/>
        <v>51.069905099898911</v>
      </c>
      <c r="F23" s="304">
        <v>20.916240000000016</v>
      </c>
      <c r="G23" s="305">
        <f t="shared" si="4"/>
        <v>2.297515204744033</v>
      </c>
      <c r="H23" s="305">
        <v>1.3213121488107902</v>
      </c>
      <c r="I23" s="304">
        <v>25.039359999999988</v>
      </c>
      <c r="J23" s="305">
        <f t="shared" si="5"/>
        <v>2.7629268197949113</v>
      </c>
      <c r="K23" s="296">
        <v>-1.0226021002595473</v>
      </c>
    </row>
    <row r="24" spans="1:11" ht="13">
      <c r="A24" s="345"/>
      <c r="B24" s="346"/>
      <c r="C24" s="308"/>
      <c r="D24" s="309"/>
      <c r="E24" s="309"/>
      <c r="F24" s="308"/>
      <c r="G24" s="309"/>
      <c r="H24" s="309"/>
      <c r="I24" s="308"/>
      <c r="J24" s="309"/>
      <c r="K24" s="310" t="s">
        <v>150</v>
      </c>
    </row>
    <row r="25" spans="1:11">
      <c r="A25" s="475" t="s">
        <v>38</v>
      </c>
      <c r="B25" s="475"/>
      <c r="C25" s="436"/>
      <c r="D25" s="436"/>
      <c r="E25" s="436"/>
      <c r="F25" s="436"/>
      <c r="G25" s="436"/>
      <c r="H25" s="436"/>
      <c r="I25" s="436"/>
      <c r="J25" s="436"/>
      <c r="K25" s="437"/>
    </row>
    <row r="26" spans="1:11">
      <c r="A26" s="288" t="s">
        <v>1</v>
      </c>
      <c r="B26" s="289"/>
      <c r="C26" s="290">
        <v>1756.2924899999998</v>
      </c>
      <c r="D26" s="291">
        <v>54.609076951694789</v>
      </c>
      <c r="E26" s="291">
        <f>100*C26/$C$26</f>
        <v>100</v>
      </c>
      <c r="F26" s="290">
        <v>22.94551999999976</v>
      </c>
      <c r="G26" s="326">
        <f>100*F26/($C26-F26)</f>
        <v>1.3237695854973432</v>
      </c>
      <c r="H26" s="326">
        <v>0.4240526213618665</v>
      </c>
      <c r="I26" s="290">
        <v>37.130310000000009</v>
      </c>
      <c r="J26" s="326">
        <f>100*I26/($C26-I26)</f>
        <v>2.1597909977289063</v>
      </c>
      <c r="K26" s="292">
        <v>0.49945383199991511</v>
      </c>
    </row>
    <row r="27" spans="1:11">
      <c r="A27" s="293" t="s">
        <v>407</v>
      </c>
      <c r="B27" s="289"/>
      <c r="C27" s="294">
        <v>84.665649999999999</v>
      </c>
      <c r="D27" s="295">
        <v>17.053569126599697</v>
      </c>
      <c r="E27" s="295">
        <f t="shared" ref="E27:E31" si="6">100*C27/$C$26</f>
        <v>4.8207032986857454</v>
      </c>
      <c r="F27" s="294">
        <v>6.5112000000000023</v>
      </c>
      <c r="G27" s="295">
        <f t="shared" ref="G27:G31" si="7">100*F27/($C27-F27)</f>
        <v>8.3311954725546684</v>
      </c>
      <c r="H27" s="295">
        <v>0.99467061883333585</v>
      </c>
      <c r="I27" s="294">
        <v>32.120349999999988</v>
      </c>
      <c r="J27" s="295">
        <f t="shared" ref="J27:J31" si="8">100*I27/($C27-I27)</f>
        <v>61.128873562430861</v>
      </c>
      <c r="K27" s="296">
        <v>5.0474892797355739</v>
      </c>
    </row>
    <row r="28" spans="1:11">
      <c r="A28" s="288" t="s">
        <v>146</v>
      </c>
      <c r="B28" s="289"/>
      <c r="C28" s="290">
        <v>278.54561999999999</v>
      </c>
      <c r="D28" s="291">
        <v>45.937368348531834</v>
      </c>
      <c r="E28" s="291">
        <f t="shared" si="6"/>
        <v>15.859865118480352</v>
      </c>
      <c r="F28" s="290">
        <v>-0.72827000000000908</v>
      </c>
      <c r="G28" s="291">
        <f t="shared" si="7"/>
        <v>-0.26077267731688381</v>
      </c>
      <c r="H28" s="291">
        <v>-0.10558076424079843</v>
      </c>
      <c r="I28" s="290">
        <v>3.450240000000008</v>
      </c>
      <c r="J28" s="291">
        <f t="shared" si="8"/>
        <v>1.2541977258942001</v>
      </c>
      <c r="K28" s="292">
        <v>2.5634352177859796</v>
      </c>
    </row>
    <row r="29" spans="1:11">
      <c r="A29" s="293" t="s">
        <v>147</v>
      </c>
      <c r="B29" s="289"/>
      <c r="C29" s="294">
        <v>289.60216000000003</v>
      </c>
      <c r="D29" s="295">
        <v>47.274523263821806</v>
      </c>
      <c r="E29" s="295">
        <f t="shared" si="6"/>
        <v>16.48940376668126</v>
      </c>
      <c r="F29" s="294">
        <v>6.6484000000000378</v>
      </c>
      <c r="G29" s="295">
        <f t="shared" si="7"/>
        <v>2.3496418637448175</v>
      </c>
      <c r="H29" s="295">
        <v>-0.6069652050746015</v>
      </c>
      <c r="I29" s="294">
        <v>-28.186309999999935</v>
      </c>
      <c r="J29" s="295">
        <f t="shared" si="8"/>
        <v>-8.8695194007510523</v>
      </c>
      <c r="K29" s="296">
        <v>-3.0984907084441602</v>
      </c>
    </row>
    <row r="30" spans="1:11">
      <c r="A30" s="297" t="s">
        <v>148</v>
      </c>
      <c r="B30" s="298"/>
      <c r="C30" s="299">
        <v>132.28530999999998</v>
      </c>
      <c r="D30" s="300">
        <v>59.193900749219353</v>
      </c>
      <c r="E30" s="300">
        <f t="shared" si="6"/>
        <v>7.532077416102827</v>
      </c>
      <c r="F30" s="299">
        <v>-10.969290000000029</v>
      </c>
      <c r="G30" s="300">
        <f t="shared" si="7"/>
        <v>-7.6571991405511772</v>
      </c>
      <c r="H30" s="300">
        <v>-1.5047164175525509</v>
      </c>
      <c r="I30" s="299">
        <v>10.522799999999975</v>
      </c>
      <c r="J30" s="300">
        <f t="shared" si="8"/>
        <v>8.6420688929621878</v>
      </c>
      <c r="K30" s="292">
        <v>-3.2452997173009877</v>
      </c>
    </row>
    <row r="31" spans="1:11" ht="11" thickBot="1">
      <c r="A31" s="858" t="s">
        <v>149</v>
      </c>
      <c r="B31" s="851"/>
      <c r="C31" s="304">
        <v>971.19374999999991</v>
      </c>
      <c r="D31" s="305">
        <v>76.039941363683027</v>
      </c>
      <c r="E31" s="305">
        <f t="shared" si="6"/>
        <v>55.297950400049821</v>
      </c>
      <c r="F31" s="304">
        <v>21.483479999999872</v>
      </c>
      <c r="G31" s="305">
        <f t="shared" si="7"/>
        <v>2.262108842942161</v>
      </c>
      <c r="H31" s="305">
        <v>1.7719199895510087</v>
      </c>
      <c r="I31" s="304">
        <v>19.22322999999983</v>
      </c>
      <c r="J31" s="305">
        <f t="shared" si="8"/>
        <v>2.0193093794542953</v>
      </c>
      <c r="K31" s="296">
        <v>1.6327491981338369</v>
      </c>
    </row>
    <row r="32" spans="1:11" ht="16" thickTop="1">
      <c r="A32" s="311"/>
      <c r="B32" s="352"/>
      <c r="C32" s="353"/>
      <c r="D32" s="353"/>
      <c r="E32" s="353"/>
      <c r="F32" s="354"/>
      <c r="G32" s="354"/>
      <c r="H32" s="355"/>
      <c r="I32" s="1320"/>
      <c r="J32" s="1320"/>
      <c r="K32" s="1320"/>
    </row>
    <row r="33" spans="1:11" ht="13">
      <c r="A33" s="1278" t="s">
        <v>27</v>
      </c>
      <c r="B33" s="1279"/>
      <c r="C33" s="1279"/>
      <c r="D33" s="1279"/>
      <c r="E33" s="1279"/>
      <c r="F33" s="1279"/>
      <c r="G33" s="1279"/>
      <c r="H33" s="1279"/>
      <c r="I33" s="1279"/>
      <c r="J33" s="1279"/>
      <c r="K33" s="1280"/>
    </row>
    <row r="34" spans="1:11" ht="11.15" customHeight="1">
      <c r="A34" s="1237" t="s">
        <v>139</v>
      </c>
      <c r="B34" s="278"/>
      <c r="C34" s="1282" t="s">
        <v>119</v>
      </c>
      <c r="D34" s="1284" t="s">
        <v>122</v>
      </c>
      <c r="E34" s="1248" t="s">
        <v>141</v>
      </c>
      <c r="F34" s="1248" t="s">
        <v>172</v>
      </c>
      <c r="G34" s="1248"/>
      <c r="H34" s="1248"/>
      <c r="I34" s="1248" t="s">
        <v>173</v>
      </c>
      <c r="J34" s="1248"/>
      <c r="K34" s="1286"/>
    </row>
    <row r="35" spans="1:11">
      <c r="A35" s="1281"/>
      <c r="B35" s="279"/>
      <c r="C35" s="1283"/>
      <c r="D35" s="1285"/>
      <c r="E35" s="1253"/>
      <c r="F35" s="280" t="s">
        <v>143</v>
      </c>
      <c r="G35" s="280" t="s">
        <v>144</v>
      </c>
      <c r="H35" s="280" t="s">
        <v>145</v>
      </c>
      <c r="I35" s="280" t="s">
        <v>143</v>
      </c>
      <c r="J35" s="280" t="s">
        <v>144</v>
      </c>
      <c r="K35" s="281" t="s">
        <v>145</v>
      </c>
    </row>
    <row r="36" spans="1:11" ht="13">
      <c r="A36" s="345"/>
      <c r="B36" s="346"/>
      <c r="C36" s="347"/>
      <c r="D36" s="348"/>
      <c r="E36" s="349"/>
      <c r="F36" s="350"/>
      <c r="G36" s="350"/>
      <c r="H36" s="350"/>
      <c r="I36" s="350"/>
      <c r="J36" s="350"/>
      <c r="K36" s="351"/>
    </row>
    <row r="37" spans="1:11">
      <c r="A37" s="475" t="s">
        <v>26</v>
      </c>
      <c r="B37" s="475"/>
      <c r="C37" s="436"/>
      <c r="D37" s="436"/>
      <c r="E37" s="436"/>
      <c r="F37" s="436"/>
      <c r="G37" s="436"/>
      <c r="H37" s="436"/>
      <c r="I37" s="436"/>
      <c r="J37" s="436"/>
      <c r="K37" s="437"/>
    </row>
    <row r="38" spans="1:11">
      <c r="A38" s="288" t="s">
        <v>1</v>
      </c>
      <c r="B38" s="289"/>
      <c r="C38" s="290">
        <v>22463.271560000001</v>
      </c>
      <c r="D38" s="291">
        <v>53.085478103164455</v>
      </c>
      <c r="E38" s="291">
        <f>100*C38/$C$38</f>
        <v>100</v>
      </c>
      <c r="F38" s="290">
        <v>76.175559999999678</v>
      </c>
      <c r="G38" s="326">
        <f>100*F38/($C38-F38)</f>
        <v>0.34026548150773855</v>
      </c>
      <c r="H38" s="326">
        <v>-1.292962244936291E-2</v>
      </c>
      <c r="I38" s="290">
        <v>605.41593999999895</v>
      </c>
      <c r="J38" s="326">
        <f>100*I38/($C38-I38)</f>
        <v>2.7697865267535282</v>
      </c>
      <c r="K38" s="292">
        <v>0.80653078060367989</v>
      </c>
    </row>
    <row r="39" spans="1:11">
      <c r="A39" s="293" t="s">
        <v>407</v>
      </c>
      <c r="B39" s="289"/>
      <c r="C39" s="294">
        <v>1058.8136</v>
      </c>
      <c r="D39" s="295">
        <v>16.406942839363744</v>
      </c>
      <c r="E39" s="295">
        <f t="shared" ref="E39:E43" si="9">100*C39/$C$38</f>
        <v>4.7135324753203491</v>
      </c>
      <c r="F39" s="294">
        <v>37.746519999999919</v>
      </c>
      <c r="G39" s="295">
        <f t="shared" ref="G39:G43" si="10">100*F39/($C39-F39)</f>
        <v>3.6967718124846329</v>
      </c>
      <c r="H39" s="295">
        <v>0.49393046136516539</v>
      </c>
      <c r="I39" s="294">
        <v>144.27564999999993</v>
      </c>
      <c r="J39" s="295">
        <f t="shared" ref="J39:J43" si="11">100*I39/($C39-I39)</f>
        <v>15.775796947518682</v>
      </c>
      <c r="K39" s="296">
        <v>1.9441165391224757</v>
      </c>
    </row>
    <row r="40" spans="1:11">
      <c r="A40" s="288" t="s">
        <v>146</v>
      </c>
      <c r="B40" s="289"/>
      <c r="C40" s="290">
        <v>5432.5277699999997</v>
      </c>
      <c r="D40" s="291">
        <v>47.174641700180985</v>
      </c>
      <c r="E40" s="291">
        <f t="shared" si="9"/>
        <v>24.184045300300859</v>
      </c>
      <c r="F40" s="290">
        <v>-66.270520000000033</v>
      </c>
      <c r="G40" s="291">
        <f t="shared" si="10"/>
        <v>-1.2051818689279479</v>
      </c>
      <c r="H40" s="291">
        <v>-0.28777821159988548</v>
      </c>
      <c r="I40" s="290">
        <v>15.813859999999295</v>
      </c>
      <c r="J40" s="291">
        <f t="shared" si="11"/>
        <v>0.29194563831042897</v>
      </c>
      <c r="K40" s="292">
        <v>1.1104855226436428</v>
      </c>
    </row>
    <row r="41" spans="1:11">
      <c r="A41" s="293" t="s">
        <v>147</v>
      </c>
      <c r="B41" s="289"/>
      <c r="C41" s="294">
        <v>3031.2662499999997</v>
      </c>
      <c r="D41" s="295">
        <v>49.058094887387362</v>
      </c>
      <c r="E41" s="295">
        <f t="shared" si="9"/>
        <v>13.494322240210675</v>
      </c>
      <c r="F41" s="294">
        <v>-43.873230000000149</v>
      </c>
      <c r="G41" s="295">
        <f t="shared" si="10"/>
        <v>-1.4267069928158236</v>
      </c>
      <c r="H41" s="295">
        <v>-1.0367143207847249</v>
      </c>
      <c r="I41" s="294">
        <v>42.461439999999584</v>
      </c>
      <c r="J41" s="295">
        <f t="shared" si="11"/>
        <v>1.4206829384753159</v>
      </c>
      <c r="K41" s="296">
        <v>0.42607908910198944</v>
      </c>
    </row>
    <row r="42" spans="1:11">
      <c r="A42" s="297" t="s">
        <v>148</v>
      </c>
      <c r="B42" s="298"/>
      <c r="C42" s="299">
        <v>2331.5840099999996</v>
      </c>
      <c r="D42" s="300">
        <v>63.368793964729456</v>
      </c>
      <c r="E42" s="300">
        <f t="shared" si="9"/>
        <v>10.379538900966745</v>
      </c>
      <c r="F42" s="299">
        <v>-63.723490000000311</v>
      </c>
      <c r="G42" s="300">
        <f t="shared" si="10"/>
        <v>-2.6603469491912963</v>
      </c>
      <c r="H42" s="300">
        <v>-1.0821241805656072</v>
      </c>
      <c r="I42" s="299">
        <v>38.316100000000006</v>
      </c>
      <c r="J42" s="300">
        <f t="shared" si="11"/>
        <v>1.6708078385835003</v>
      </c>
      <c r="K42" s="292">
        <v>7.5934864758167464E-2</v>
      </c>
    </row>
    <row r="43" spans="1:11">
      <c r="A43" s="302" t="s">
        <v>149</v>
      </c>
      <c r="B43" s="303"/>
      <c r="C43" s="304">
        <v>10609.07993</v>
      </c>
      <c r="D43" s="305">
        <v>73.227998461601018</v>
      </c>
      <c r="E43" s="305">
        <f t="shared" si="9"/>
        <v>47.228561083201363</v>
      </c>
      <c r="F43" s="304">
        <v>212.29628000000048</v>
      </c>
      <c r="G43" s="305">
        <f t="shared" si="10"/>
        <v>2.0419418845942849</v>
      </c>
      <c r="H43" s="305">
        <v>0.5448726385756828</v>
      </c>
      <c r="I43" s="304">
        <v>364.54889000000003</v>
      </c>
      <c r="J43" s="305">
        <f t="shared" si="11"/>
        <v>3.5584731851229767</v>
      </c>
      <c r="K43" s="296">
        <v>-0.16426251646205969</v>
      </c>
    </row>
    <row r="44" spans="1:11" ht="13">
      <c r="A44" s="345"/>
      <c r="B44" s="346"/>
      <c r="C44" s="308"/>
      <c r="D44" s="309"/>
      <c r="E44" s="309"/>
      <c r="F44" s="308"/>
      <c r="G44" s="309"/>
      <c r="H44" s="309"/>
      <c r="I44" s="308"/>
      <c r="J44" s="309"/>
      <c r="K44" s="310"/>
    </row>
    <row r="45" spans="1:11">
      <c r="A45" s="475" t="s">
        <v>36</v>
      </c>
      <c r="B45" s="475"/>
      <c r="C45" s="432"/>
      <c r="D45" s="432"/>
      <c r="E45" s="432"/>
      <c r="F45" s="432"/>
      <c r="G45" s="432"/>
      <c r="H45" s="432"/>
      <c r="I45" s="432"/>
      <c r="J45" s="432"/>
      <c r="K45" s="433"/>
    </row>
    <row r="46" spans="1:11">
      <c r="A46" s="288" t="s">
        <v>1</v>
      </c>
      <c r="B46" s="289"/>
      <c r="C46" s="290">
        <v>12005.79262</v>
      </c>
      <c r="D46" s="291">
        <v>58.24450974643571</v>
      </c>
      <c r="E46" s="291">
        <f>100*C46/$C$46</f>
        <v>100.00000000000001</v>
      </c>
      <c r="F46" s="290">
        <v>20.357489999998506</v>
      </c>
      <c r="G46" s="326">
        <f>100*F46/($C46-F46)</f>
        <v>0.16985190591072435</v>
      </c>
      <c r="H46" s="326">
        <v>-0.1344320237989578</v>
      </c>
      <c r="I46" s="290">
        <v>299.17351000000053</v>
      </c>
      <c r="J46" s="326">
        <f>100*I46/($C46-I46)</f>
        <v>2.5555927564470022</v>
      </c>
      <c r="K46" s="292">
        <v>0.64024548606036547</v>
      </c>
    </row>
    <row r="47" spans="1:11">
      <c r="A47" s="293" t="s">
        <v>407</v>
      </c>
      <c r="B47" s="289"/>
      <c r="C47" s="294">
        <v>683.59813999999994</v>
      </c>
      <c r="D47" s="295">
        <v>24.704303035109685</v>
      </c>
      <c r="E47" s="295">
        <f t="shared" ref="E47:E51" si="12">100*C47/$C$46</f>
        <v>5.6939026154859569</v>
      </c>
      <c r="F47" s="294">
        <v>32.572789999999941</v>
      </c>
      <c r="G47" s="295">
        <f t="shared" ref="G47:G51" si="13">100*F47/($C47-F47)</f>
        <v>5.0033059388547532</v>
      </c>
      <c r="H47" s="295">
        <v>0.88769418664968214</v>
      </c>
      <c r="I47" s="294">
        <v>89.040210000000002</v>
      </c>
      <c r="J47" s="295">
        <f t="shared" ref="J47:J51" si="14">100*I47/($C47-I47)</f>
        <v>14.975867868754188</v>
      </c>
      <c r="K47" s="296">
        <v>2.613270020834662</v>
      </c>
    </row>
    <row r="48" spans="1:11">
      <c r="A48" s="288" t="s">
        <v>146</v>
      </c>
      <c r="B48" s="289"/>
      <c r="C48" s="290">
        <v>3428.9795800000002</v>
      </c>
      <c r="D48" s="291">
        <v>55.535250220434882</v>
      </c>
      <c r="E48" s="291">
        <f t="shared" si="12"/>
        <v>28.561042894309132</v>
      </c>
      <c r="F48" s="290">
        <v>-38.560039999999844</v>
      </c>
      <c r="G48" s="291">
        <f t="shared" si="13"/>
        <v>-1.1120288223267609</v>
      </c>
      <c r="H48" s="291">
        <v>-0.32394990000504009</v>
      </c>
      <c r="I48" s="290">
        <v>72.51778000000013</v>
      </c>
      <c r="J48" s="291">
        <f t="shared" si="14"/>
        <v>2.1605423902038785</v>
      </c>
      <c r="K48" s="292">
        <v>1.5477787408496155</v>
      </c>
    </row>
    <row r="49" spans="1:11">
      <c r="A49" s="293" t="s">
        <v>147</v>
      </c>
      <c r="B49" s="289"/>
      <c r="C49" s="294">
        <v>1615.9731099999999</v>
      </c>
      <c r="D49" s="295">
        <v>52.953217475467284</v>
      </c>
      <c r="E49" s="295">
        <f t="shared" si="12"/>
        <v>13.459945221009489</v>
      </c>
      <c r="F49" s="294">
        <v>-21.43318000000022</v>
      </c>
      <c r="G49" s="295">
        <f t="shared" si="13"/>
        <v>-1.3089713976853123</v>
      </c>
      <c r="H49" s="295">
        <v>-1.3146273806715314</v>
      </c>
      <c r="I49" s="294">
        <v>24.292839999999842</v>
      </c>
      <c r="J49" s="295">
        <f t="shared" si="14"/>
        <v>1.5262386836019424</v>
      </c>
      <c r="K49" s="296">
        <v>1.0523312066034407E-2</v>
      </c>
    </row>
    <row r="50" spans="1:11">
      <c r="A50" s="297" t="s">
        <v>148</v>
      </c>
      <c r="B50" s="298"/>
      <c r="C50" s="299">
        <v>1269.9639900000002</v>
      </c>
      <c r="D50" s="300">
        <v>69.401672690037401</v>
      </c>
      <c r="E50" s="300">
        <f t="shared" si="12"/>
        <v>10.577927090664675</v>
      </c>
      <c r="F50" s="299">
        <v>-38.549809999999752</v>
      </c>
      <c r="G50" s="300">
        <f t="shared" si="13"/>
        <v>-2.9460759221645008</v>
      </c>
      <c r="H50" s="300">
        <v>-0.197873192741298</v>
      </c>
      <c r="I50" s="299">
        <v>-0.23321999999984655</v>
      </c>
      <c r="J50" s="300">
        <f t="shared" si="14"/>
        <v>-1.836092837897562E-2</v>
      </c>
      <c r="K50" s="292">
        <v>0.57695667131721962</v>
      </c>
    </row>
    <row r="51" spans="1:11">
      <c r="A51" s="302" t="s">
        <v>149</v>
      </c>
      <c r="B51" s="303"/>
      <c r="C51" s="304">
        <v>5007.2777999999998</v>
      </c>
      <c r="D51" s="305">
        <v>73.74891476583494</v>
      </c>
      <c r="E51" s="305">
        <f t="shared" si="12"/>
        <v>41.707182178530743</v>
      </c>
      <c r="F51" s="304">
        <v>86.327730000000884</v>
      </c>
      <c r="G51" s="305">
        <f t="shared" si="13"/>
        <v>1.7542898987390234</v>
      </c>
      <c r="H51" s="305">
        <v>0.2134772612793796</v>
      </c>
      <c r="I51" s="304">
        <v>113.55589999999938</v>
      </c>
      <c r="J51" s="305">
        <f t="shared" si="14"/>
        <v>2.3204403993614631</v>
      </c>
      <c r="K51" s="296">
        <v>-0.82776423858389592</v>
      </c>
    </row>
    <row r="52" spans="1:11" ht="13">
      <c r="A52" s="345"/>
      <c r="B52" s="346"/>
      <c r="C52" s="308"/>
      <c r="D52" s="309"/>
      <c r="E52" s="309"/>
      <c r="F52" s="308"/>
      <c r="G52" s="309"/>
      <c r="H52" s="309"/>
      <c r="I52" s="308"/>
      <c r="J52" s="309"/>
      <c r="K52" s="310"/>
    </row>
    <row r="53" spans="1:11">
      <c r="A53" s="475" t="s">
        <v>38</v>
      </c>
      <c r="B53" s="475"/>
      <c r="C53" s="436"/>
      <c r="D53" s="436"/>
      <c r="E53" s="436"/>
      <c r="F53" s="436"/>
      <c r="G53" s="436"/>
      <c r="H53" s="436"/>
      <c r="I53" s="436"/>
      <c r="J53" s="436"/>
      <c r="K53" s="437"/>
    </row>
    <row r="54" spans="1:11">
      <c r="A54" s="288" t="s">
        <v>1</v>
      </c>
      <c r="B54" s="289"/>
      <c r="C54" s="290">
        <v>10457.478940000001</v>
      </c>
      <c r="D54" s="291">
        <v>48.18550750828966</v>
      </c>
      <c r="E54" s="291">
        <f>100*C54/$C$54</f>
        <v>100</v>
      </c>
      <c r="F54" s="290">
        <v>55.818070000001171</v>
      </c>
      <c r="G54" s="326">
        <f>100*F54/($C54-F54)</f>
        <v>0.53662651280036566</v>
      </c>
      <c r="H54" s="326">
        <v>9.8932736004663013E-2</v>
      </c>
      <c r="I54" s="290">
        <v>306.24243000000024</v>
      </c>
      <c r="J54" s="326">
        <f>100*I54/($C54-I54)</f>
        <v>3.0167992805440038</v>
      </c>
      <c r="K54" s="292">
        <v>0.94313267529972222</v>
      </c>
    </row>
    <row r="55" spans="1:11">
      <c r="A55" s="293" t="s">
        <v>407</v>
      </c>
      <c r="B55" s="289"/>
      <c r="C55" s="294">
        <v>375.21546000000001</v>
      </c>
      <c r="D55" s="295">
        <v>10.17857310271185</v>
      </c>
      <c r="E55" s="295">
        <f t="shared" ref="E55:E59" si="15">100*C55/$C$54</f>
        <v>3.5880106682768034</v>
      </c>
      <c r="F55" s="294">
        <v>5.1737299999999777</v>
      </c>
      <c r="G55" s="295">
        <f t="shared" ref="G55:G59" si="16">100*F55/($C55-F55)</f>
        <v>1.3981477170155856</v>
      </c>
      <c r="H55" s="295">
        <v>0.13144909670428184</v>
      </c>
      <c r="I55" s="294">
        <v>55.235439999999983</v>
      </c>
      <c r="J55" s="295">
        <f t="shared" ref="J55:J59" si="17">100*I55/($C55-I55)</f>
        <v>17.262152805665796</v>
      </c>
      <c r="K55" s="296">
        <v>1.3684780460928252</v>
      </c>
    </row>
    <row r="56" spans="1:11">
      <c r="A56" s="288" t="s">
        <v>146</v>
      </c>
      <c r="B56" s="289"/>
      <c r="C56" s="290">
        <v>2003.54819</v>
      </c>
      <c r="D56" s="291">
        <v>37.510078426398557</v>
      </c>
      <c r="E56" s="291">
        <f t="shared" si="15"/>
        <v>19.15899808639729</v>
      </c>
      <c r="F56" s="290">
        <v>-27.710480000000189</v>
      </c>
      <c r="G56" s="291">
        <f t="shared" si="16"/>
        <v>-1.364202423318158</v>
      </c>
      <c r="H56" s="291">
        <v>-0.2601162835769486</v>
      </c>
      <c r="I56" s="290">
        <v>-56.703919999999925</v>
      </c>
      <c r="J56" s="291">
        <f t="shared" si="17"/>
        <v>-2.7522806420035617</v>
      </c>
      <c r="K56" s="292">
        <v>0.33451240749045041</v>
      </c>
    </row>
    <row r="57" spans="1:11">
      <c r="A57" s="293" t="s">
        <v>147</v>
      </c>
      <c r="B57" s="289"/>
      <c r="C57" s="294">
        <v>1415.29314</v>
      </c>
      <c r="D57" s="295">
        <v>45.257052028127568</v>
      </c>
      <c r="E57" s="295">
        <f t="shared" si="15"/>
        <v>13.533789052985652</v>
      </c>
      <c r="F57" s="294">
        <v>-22.440050000000156</v>
      </c>
      <c r="G57" s="295">
        <f t="shared" si="16"/>
        <v>-1.5607937659142552</v>
      </c>
      <c r="H57" s="295">
        <v>-0.80389941877861304</v>
      </c>
      <c r="I57" s="294">
        <v>18.168599999999742</v>
      </c>
      <c r="J57" s="295">
        <f t="shared" si="17"/>
        <v>1.3004280921155202</v>
      </c>
      <c r="K57" s="296">
        <v>0.75320851295917635</v>
      </c>
    </row>
    <row r="58" spans="1:11">
      <c r="A58" s="297" t="s">
        <v>148</v>
      </c>
      <c r="B58" s="298"/>
      <c r="C58" s="299">
        <v>1061.6200199999998</v>
      </c>
      <c r="D58" s="300">
        <v>57.399971756891645</v>
      </c>
      <c r="E58" s="300">
        <f t="shared" si="15"/>
        <v>10.151777747687243</v>
      </c>
      <c r="F58" s="299">
        <v>-25.173680000000104</v>
      </c>
      <c r="G58" s="300">
        <f t="shared" si="16"/>
        <v>-2.3163255363000452</v>
      </c>
      <c r="H58" s="300">
        <v>-1.7799728560658465</v>
      </c>
      <c r="I58" s="299">
        <v>38.549319999999739</v>
      </c>
      <c r="J58" s="300">
        <f t="shared" si="17"/>
        <v>3.7680015662651405</v>
      </c>
      <c r="K58" s="292">
        <v>-0.14991780698948531</v>
      </c>
    </row>
    <row r="59" spans="1:11" ht="11" thickBot="1">
      <c r="A59" s="858" t="s">
        <v>149</v>
      </c>
      <c r="B59" s="851"/>
      <c r="C59" s="852">
        <v>5601.80213</v>
      </c>
      <c r="D59" s="853">
        <v>72.768557192535425</v>
      </c>
      <c r="E59" s="853">
        <f t="shared" si="15"/>
        <v>53.567424444653</v>
      </c>
      <c r="F59" s="304">
        <v>125.9685499999996</v>
      </c>
      <c r="G59" s="305">
        <f t="shared" si="16"/>
        <v>2.300445186283393</v>
      </c>
      <c r="H59" s="305">
        <v>0.83469364129697965</v>
      </c>
      <c r="I59" s="304">
        <v>250.99299000000065</v>
      </c>
      <c r="J59" s="305">
        <f t="shared" si="17"/>
        <v>4.6907483229723397</v>
      </c>
      <c r="K59" s="296">
        <v>0.42706999373099563</v>
      </c>
    </row>
    <row r="60" spans="1:11" ht="12.75" customHeight="1" thickTop="1">
      <c r="A60" s="317"/>
      <c r="B60" s="318"/>
      <c r="C60" s="319"/>
      <c r="D60" s="319"/>
      <c r="E60" s="319"/>
      <c r="F60" s="319"/>
      <c r="G60" s="319"/>
      <c r="H60" s="319"/>
      <c r="I60" s="319"/>
      <c r="J60" s="319"/>
      <c r="K60" s="319"/>
    </row>
    <row r="61" spans="1:11" ht="12.75" customHeight="1">
      <c r="A61" s="771" t="s">
        <v>344</v>
      </c>
      <c r="B61" s="317"/>
      <c r="C61" s="277"/>
      <c r="D61" s="277"/>
      <c r="E61" s="277"/>
      <c r="F61" s="277"/>
      <c r="G61" s="277"/>
      <c r="H61" s="277"/>
      <c r="I61" s="277"/>
      <c r="J61" s="1319" t="s">
        <v>528</v>
      </c>
      <c r="K61" s="1319"/>
    </row>
    <row r="62" spans="1:11" ht="12.75" customHeight="1">
      <c r="A62" s="317"/>
      <c r="B62" s="317"/>
      <c r="C62" s="277"/>
      <c r="D62" s="277"/>
      <c r="E62" s="277"/>
      <c r="F62" s="277"/>
      <c r="G62" s="277"/>
      <c r="H62" s="277"/>
      <c r="I62" s="277"/>
      <c r="J62" s="277"/>
      <c r="K62" s="277"/>
    </row>
    <row r="63" spans="1:11" ht="12.75" customHeight="1">
      <c r="A63" s="317"/>
      <c r="B63" s="317"/>
      <c r="C63" s="277"/>
      <c r="D63" s="277"/>
      <c r="E63" s="277"/>
      <c r="F63" s="277"/>
      <c r="G63" s="277"/>
      <c r="H63" s="277"/>
      <c r="I63" s="277"/>
    </row>
    <row r="64" spans="1:11" ht="12.75" customHeight="1"/>
    <row r="65" ht="12.75" customHeight="1"/>
    <row r="66" ht="4.5" customHeight="1"/>
    <row r="71" ht="13.65" customHeight="1"/>
  </sheetData>
  <mergeCells count="17">
    <mergeCell ref="J61:K61"/>
    <mergeCell ref="I32:K32"/>
    <mergeCell ref="A33:K33"/>
    <mergeCell ref="A34:A35"/>
    <mergeCell ref="C34:C35"/>
    <mergeCell ref="D34:D35"/>
    <mergeCell ref="E34:E35"/>
    <mergeCell ref="F34:H34"/>
    <mergeCell ref="I34:K34"/>
    <mergeCell ref="A2:K2"/>
    <mergeCell ref="A5:K5"/>
    <mergeCell ref="A6:A7"/>
    <mergeCell ref="C6:C7"/>
    <mergeCell ref="D6:D7"/>
    <mergeCell ref="E6:E7"/>
    <mergeCell ref="F6:H6"/>
    <mergeCell ref="I6:K6"/>
  </mergeCells>
  <hyperlinks>
    <hyperlink ref="K4" location="'Indice tablas Mujeres'!A1" display="Indice" xr:uid="{00000000-0004-0000-13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0" orientation="portrait" r:id="rId1"/>
  <headerFooter differentFirst="1">
    <oddFooter>&amp;C&amp;P</oddFooter>
  </headerFooter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6">
    <tabColor rgb="FFCD9BCD"/>
    <pageSetUpPr fitToPage="1"/>
  </sheetPr>
  <dimension ref="A1:H82"/>
  <sheetViews>
    <sheetView view="pageBreakPreview" zoomScaleNormal="100" zoomScaleSheetLayoutView="100" workbookViewId="0">
      <selection activeCell="A2" sqref="A2:G2"/>
    </sheetView>
  </sheetViews>
  <sheetFormatPr baseColWidth="10" defaultColWidth="11.453125" defaultRowHeight="12.5"/>
  <cols>
    <col min="1" max="1" width="33.54296875" style="383" customWidth="1"/>
    <col min="2" max="2" width="1.54296875" style="383" customWidth="1"/>
    <col min="3" max="7" width="14.54296875" style="383" customWidth="1"/>
    <col min="8" max="8" width="4.90625" style="357" customWidth="1"/>
    <col min="9" max="16384" width="11.453125" style="357"/>
  </cols>
  <sheetData>
    <row r="1" spans="1:8" ht="55.4" customHeight="1">
      <c r="A1" s="1212" t="s">
        <v>548</v>
      </c>
    </row>
    <row r="2" spans="1:8" s="2" customFormat="1" ht="15.5">
      <c r="A2" s="1327" t="s">
        <v>390</v>
      </c>
      <c r="B2" s="1328"/>
      <c r="C2" s="1328"/>
      <c r="D2" s="1328"/>
      <c r="E2" s="1328"/>
      <c r="F2" s="1328"/>
      <c r="G2" s="1328"/>
      <c r="H2" s="518"/>
    </row>
    <row r="3" spans="1:8" s="2" customFormat="1" ht="3.65" customHeight="1">
      <c r="B3" s="1"/>
      <c r="C3" s="1"/>
      <c r="D3" s="1"/>
      <c r="E3" s="1"/>
      <c r="F3" s="1"/>
      <c r="G3" s="1"/>
      <c r="H3" s="1"/>
    </row>
    <row r="4" spans="1:8" s="2" customFormat="1" ht="15.5">
      <c r="A4" s="3"/>
      <c r="B4" s="1"/>
      <c r="C4" s="1"/>
      <c r="D4" s="1"/>
      <c r="E4" s="1"/>
      <c r="F4" s="1"/>
      <c r="G4" s="926" t="s">
        <v>212</v>
      </c>
      <c r="H4" s="1"/>
    </row>
    <row r="5" spans="1:8" ht="15" customHeight="1">
      <c r="A5" s="1322" t="s">
        <v>0</v>
      </c>
      <c r="B5" s="358"/>
      <c r="C5" s="1323" t="s">
        <v>174</v>
      </c>
      <c r="D5" s="1325" t="s">
        <v>29</v>
      </c>
      <c r="E5" s="1325"/>
      <c r="F5" s="1325" t="s">
        <v>142</v>
      </c>
      <c r="G5" s="1326"/>
    </row>
    <row r="6" spans="1:8" ht="14">
      <c r="A6" s="1322"/>
      <c r="B6" s="358"/>
      <c r="C6" s="1324"/>
      <c r="D6" s="359" t="s">
        <v>31</v>
      </c>
      <c r="E6" s="360" t="s">
        <v>2</v>
      </c>
      <c r="F6" s="359" t="s">
        <v>31</v>
      </c>
      <c r="G6" s="361" t="s">
        <v>2</v>
      </c>
    </row>
    <row r="7" spans="1:8" ht="4.5" customHeight="1">
      <c r="A7" s="362"/>
      <c r="B7" s="358"/>
      <c r="C7" s="363"/>
      <c r="D7" s="364"/>
      <c r="E7" s="364"/>
      <c r="F7" s="364"/>
      <c r="G7" s="365"/>
    </row>
    <row r="8" spans="1:8" ht="12.15" customHeight="1">
      <c r="A8" s="384" t="s">
        <v>26</v>
      </c>
      <c r="B8" s="385"/>
      <c r="C8" s="385"/>
      <c r="D8" s="385"/>
      <c r="E8" s="385"/>
      <c r="F8" s="385"/>
      <c r="G8" s="386"/>
      <c r="H8" s="1049"/>
    </row>
    <row r="9" spans="1:8" ht="12.15" customHeight="1">
      <c r="A9" s="366" t="s">
        <v>121</v>
      </c>
      <c r="B9" s="367"/>
      <c r="C9" s="859">
        <v>3154.5232100000003</v>
      </c>
      <c r="D9" s="859">
        <v>46.408570000000054</v>
      </c>
      <c r="E9" s="860">
        <f>IFERROR(100*D9/($C9-D9),"-")</f>
        <v>1.4931421577165522</v>
      </c>
      <c r="F9" s="859">
        <v>74.617500000000291</v>
      </c>
      <c r="G9" s="861">
        <f t="shared" ref="G9:G11" si="0">IFERROR(100*F9/($C9-F9),"-")</f>
        <v>2.4227202721735366</v>
      </c>
      <c r="H9" s="1050"/>
    </row>
    <row r="10" spans="1:8" ht="12.15" customHeight="1">
      <c r="A10" s="368" t="s">
        <v>175</v>
      </c>
      <c r="B10" s="369"/>
      <c r="C10" s="862">
        <v>485.78824999999995</v>
      </c>
      <c r="D10" s="862">
        <v>-2.8791400000000635</v>
      </c>
      <c r="E10" s="863">
        <f t="shared" ref="E10:E11" si="1">IFERROR(100*D10/($C10-D10),"-")</f>
        <v>-0.58918193825048637</v>
      </c>
      <c r="F10" s="862">
        <v>-14.716769999999997</v>
      </c>
      <c r="G10" s="864">
        <f t="shared" si="0"/>
        <v>-2.9403840944492421</v>
      </c>
      <c r="H10" s="389"/>
    </row>
    <row r="11" spans="1:8" ht="12.15" customHeight="1">
      <c r="A11" s="371" t="s">
        <v>176</v>
      </c>
      <c r="B11" s="369"/>
      <c r="C11" s="865">
        <v>2668.7349599999998</v>
      </c>
      <c r="D11" s="865">
        <v>49.287709999999606</v>
      </c>
      <c r="E11" s="866">
        <f t="shared" si="1"/>
        <v>1.8816072742064038</v>
      </c>
      <c r="F11" s="865">
        <v>89.334269999999833</v>
      </c>
      <c r="G11" s="867">
        <f t="shared" si="0"/>
        <v>3.4633731140081161</v>
      </c>
      <c r="H11" s="389"/>
    </row>
    <row r="12" spans="1:8" ht="12.15" customHeight="1">
      <c r="A12" s="368" t="s">
        <v>177</v>
      </c>
      <c r="B12" s="369"/>
      <c r="C12" s="868">
        <v>88.118266956366227</v>
      </c>
      <c r="D12" s="868">
        <v>-0.16618596650688744</v>
      </c>
      <c r="E12" s="868"/>
      <c r="F12" s="868">
        <v>0.14775978898107667</v>
      </c>
      <c r="G12" s="869"/>
      <c r="H12" s="389"/>
    </row>
    <row r="13" spans="1:8" ht="12.15" customHeight="1">
      <c r="A13" s="373" t="s">
        <v>178</v>
      </c>
      <c r="B13" s="369"/>
      <c r="C13" s="865">
        <v>425.35111000000001</v>
      </c>
      <c r="D13" s="865">
        <v>12.897250000000042</v>
      </c>
      <c r="E13" s="866">
        <f t="shared" ref="E13:E16" si="2">IFERROR(100*D13/($C13-D13),"-")</f>
        <v>3.1269558248285136</v>
      </c>
      <c r="F13" s="865">
        <v>4.1906000000000176</v>
      </c>
      <c r="G13" s="867">
        <f t="shared" ref="G13:G16" si="3">IFERROR(100*F13/($C13-F13),"-")</f>
        <v>0.99501256658655335</v>
      </c>
      <c r="H13" s="389"/>
    </row>
    <row r="14" spans="1:8" ht="12.15" customHeight="1">
      <c r="A14" s="368" t="s">
        <v>179</v>
      </c>
      <c r="B14" s="369"/>
      <c r="C14" s="862">
        <v>110.07309000000001</v>
      </c>
      <c r="D14" s="862">
        <v>-2.612899999999982</v>
      </c>
      <c r="E14" s="863">
        <f t="shared" si="2"/>
        <v>-2.3187443266017205</v>
      </c>
      <c r="F14" s="862">
        <v>-10.694459999999992</v>
      </c>
      <c r="G14" s="864">
        <f t="shared" si="3"/>
        <v>-8.8554085927883701</v>
      </c>
      <c r="H14" s="389"/>
    </row>
    <row r="15" spans="1:8" ht="12.15" customHeight="1">
      <c r="A15" s="371" t="s">
        <v>180</v>
      </c>
      <c r="B15" s="369"/>
      <c r="C15" s="865">
        <v>295.97669000000002</v>
      </c>
      <c r="D15" s="865">
        <v>3.3094000000000392</v>
      </c>
      <c r="E15" s="866">
        <f t="shared" si="2"/>
        <v>1.1307720791073166</v>
      </c>
      <c r="F15" s="865">
        <v>6.4034000000000333</v>
      </c>
      <c r="G15" s="867">
        <f t="shared" si="3"/>
        <v>2.2113227362924368</v>
      </c>
      <c r="H15" s="389"/>
    </row>
    <row r="16" spans="1:8" ht="12.15" customHeight="1">
      <c r="A16" s="368" t="s">
        <v>408</v>
      </c>
      <c r="B16" s="369"/>
      <c r="C16" s="862">
        <v>19.30133</v>
      </c>
      <c r="D16" s="862">
        <v>12.200749999999999</v>
      </c>
      <c r="E16" s="863">
        <f t="shared" si="2"/>
        <v>171.82751268206255</v>
      </c>
      <c r="F16" s="862">
        <v>8.4816599999999998</v>
      </c>
      <c r="G16" s="864">
        <f t="shared" si="3"/>
        <v>78.391115440674241</v>
      </c>
      <c r="H16" s="389"/>
    </row>
    <row r="17" spans="1:8" ht="12.15" customHeight="1">
      <c r="A17" s="1105"/>
      <c r="B17" s="1106"/>
      <c r="C17" s="308"/>
      <c r="D17" s="308"/>
      <c r="E17" s="309"/>
      <c r="F17" s="308"/>
      <c r="G17" s="310"/>
      <c r="H17" s="389"/>
    </row>
    <row r="18" spans="1:8">
      <c r="A18" s="384" t="s">
        <v>36</v>
      </c>
      <c r="B18" s="385"/>
      <c r="C18" s="385"/>
      <c r="D18" s="385"/>
      <c r="E18" s="385"/>
      <c r="F18" s="385"/>
      <c r="G18" s="386"/>
      <c r="H18" s="389"/>
    </row>
    <row r="19" spans="1:8">
      <c r="A19" s="366" t="s">
        <v>121</v>
      </c>
      <c r="B19" s="367"/>
      <c r="C19" s="859">
        <v>1570.3088399999999</v>
      </c>
      <c r="D19" s="859">
        <v>28.443719999999985</v>
      </c>
      <c r="E19" s="860">
        <f>IFERROR(100*D19/($C19-D19),"-")</f>
        <v>1.844760584505601</v>
      </c>
      <c r="F19" s="859">
        <v>51.568659999999909</v>
      </c>
      <c r="G19" s="861">
        <f t="shared" ref="G19:G21" si="4">IFERROR(100*F19/($C19-F19),"-")</f>
        <v>3.395489279805576</v>
      </c>
    </row>
    <row r="20" spans="1:8">
      <c r="A20" s="368" t="s">
        <v>175</v>
      </c>
      <c r="B20" s="369"/>
      <c r="C20" s="862">
        <v>199.97627</v>
      </c>
      <c r="D20" s="862">
        <v>-2.6460799999999836</v>
      </c>
      <c r="E20" s="863">
        <f t="shared" ref="E20:E21" si="5">IFERROR(100*D20/($C20-D20),"-")</f>
        <v>-1.3059171409274366</v>
      </c>
      <c r="F20" s="862">
        <v>-6.3677700000000073</v>
      </c>
      <c r="G20" s="864">
        <f t="shared" si="4"/>
        <v>-3.0859965715510889</v>
      </c>
      <c r="H20" s="389"/>
    </row>
    <row r="21" spans="1:8">
      <c r="A21" s="371" t="s">
        <v>176</v>
      </c>
      <c r="B21" s="369"/>
      <c r="C21" s="865">
        <v>1370.33257</v>
      </c>
      <c r="D21" s="865">
        <v>31.089799999999968</v>
      </c>
      <c r="E21" s="866">
        <f t="shared" si="5"/>
        <v>2.3214461706595562</v>
      </c>
      <c r="F21" s="865">
        <v>57.9364300000002</v>
      </c>
      <c r="G21" s="867">
        <f t="shared" si="4"/>
        <v>4.414553520402781</v>
      </c>
      <c r="H21" s="389"/>
    </row>
    <row r="22" spans="1:8">
      <c r="A22" s="368" t="s">
        <v>177</v>
      </c>
      <c r="B22" s="369"/>
      <c r="C22" s="868">
        <v>86.111235271520542</v>
      </c>
      <c r="D22" s="868">
        <v>-0.16039329374186195</v>
      </c>
      <c r="E22" s="868"/>
      <c r="F22" s="868">
        <v>0.87992393783054013</v>
      </c>
      <c r="G22" s="869"/>
      <c r="H22" s="389"/>
    </row>
    <row r="23" spans="1:8">
      <c r="A23" s="373" t="s">
        <v>178</v>
      </c>
      <c r="B23" s="369"/>
      <c r="C23" s="865">
        <v>253.27298999999999</v>
      </c>
      <c r="D23" s="865">
        <v>7.916579999999982</v>
      </c>
      <c r="E23" s="866">
        <f t="shared" ref="E23:E26" si="6">IFERROR(100*D23/($C23-D23),"-")</f>
        <v>3.2265633492110442</v>
      </c>
      <c r="F23" s="865">
        <v>-9.8908699999999499</v>
      </c>
      <c r="G23" s="867">
        <f t="shared" ref="G23:G26" si="7">IFERROR(100*F23/($C23-F23),"-")</f>
        <v>-3.7584454035595738</v>
      </c>
      <c r="H23" s="389"/>
    </row>
    <row r="24" spans="1:8">
      <c r="A24" s="368" t="s">
        <v>179</v>
      </c>
      <c r="B24" s="369"/>
      <c r="C24" s="862">
        <v>77.766839999999988</v>
      </c>
      <c r="D24" s="862">
        <v>-3.4406700000000257</v>
      </c>
      <c r="E24" s="863">
        <f t="shared" si="6"/>
        <v>-4.2368864653035478</v>
      </c>
      <c r="F24" s="862">
        <v>-6.5201900000000137</v>
      </c>
      <c r="G24" s="864">
        <f t="shared" si="7"/>
        <v>-7.7356978885126377</v>
      </c>
      <c r="H24" s="389"/>
    </row>
    <row r="25" spans="1:8">
      <c r="A25" s="371" t="s">
        <v>180</v>
      </c>
      <c r="B25" s="369"/>
      <c r="C25" s="865">
        <v>172.15282999999999</v>
      </c>
      <c r="D25" s="865">
        <v>11.278240000000039</v>
      </c>
      <c r="E25" s="866">
        <f t="shared" si="6"/>
        <v>7.0105788614597513</v>
      </c>
      <c r="F25" s="865">
        <v>-1.221350000000001</v>
      </c>
      <c r="G25" s="867">
        <f t="shared" si="7"/>
        <v>-0.70445899152918912</v>
      </c>
      <c r="H25" s="389"/>
    </row>
    <row r="26" spans="1:8">
      <c r="A26" s="368" t="s">
        <v>408</v>
      </c>
      <c r="B26" s="369"/>
      <c r="C26" s="862" t="s">
        <v>150</v>
      </c>
      <c r="D26" s="862" t="s">
        <v>150</v>
      </c>
      <c r="E26" s="863" t="str">
        <f t="shared" si="6"/>
        <v>-</v>
      </c>
      <c r="F26" s="862" t="s">
        <v>150</v>
      </c>
      <c r="G26" s="864" t="str">
        <f t="shared" si="7"/>
        <v>-</v>
      </c>
      <c r="H26" s="389"/>
    </row>
    <row r="27" spans="1:8">
      <c r="A27" s="1105"/>
      <c r="B27" s="1106"/>
      <c r="C27" s="308"/>
      <c r="D27" s="308"/>
      <c r="E27" s="309"/>
      <c r="F27" s="308"/>
      <c r="G27" s="870"/>
      <c r="H27" s="389"/>
    </row>
    <row r="28" spans="1:8">
      <c r="A28" s="384" t="s">
        <v>38</v>
      </c>
      <c r="B28" s="385"/>
      <c r="C28" s="385"/>
      <c r="D28" s="385"/>
      <c r="E28" s="385"/>
      <c r="F28" s="385"/>
      <c r="G28" s="386"/>
      <c r="H28" s="389"/>
    </row>
    <row r="29" spans="1:8">
      <c r="A29" s="366" t="s">
        <v>121</v>
      </c>
      <c r="B29" s="367"/>
      <c r="C29" s="859">
        <v>1584.2143700000001</v>
      </c>
      <c r="D29" s="859">
        <v>17.964850000000069</v>
      </c>
      <c r="E29" s="860">
        <f>IFERROR(100*D29/($C29-D29),"-")</f>
        <v>1.1469979572603519</v>
      </c>
      <c r="F29" s="859">
        <v>23.048840000000382</v>
      </c>
      <c r="G29" s="861">
        <f t="shared" ref="G29:G31" si="8">IFERROR(100*F29/($C29-F29),"-")</f>
        <v>1.4763866839924646</v>
      </c>
      <c r="H29" s="389"/>
    </row>
    <row r="30" spans="1:8">
      <c r="A30" s="368" t="s">
        <v>175</v>
      </c>
      <c r="B30" s="369"/>
      <c r="C30" s="862">
        <v>285.81197999999995</v>
      </c>
      <c r="D30" s="862">
        <v>-0.23306000000002314</v>
      </c>
      <c r="E30" s="863">
        <f t="shared" ref="E30:E31" si="9">IFERROR(100*D30/($C30-D30),"-")</f>
        <v>-8.1476679336940486E-2</v>
      </c>
      <c r="F30" s="862">
        <v>-8.3490000000000464</v>
      </c>
      <c r="G30" s="864">
        <f t="shared" si="8"/>
        <v>-2.8382418361538115</v>
      </c>
      <c r="H30" s="389"/>
    </row>
    <row r="31" spans="1:8">
      <c r="A31" s="371" t="s">
        <v>176</v>
      </c>
      <c r="B31" s="369"/>
      <c r="C31" s="865">
        <v>1298.40239</v>
      </c>
      <c r="D31" s="865">
        <v>18.197910000000093</v>
      </c>
      <c r="E31" s="866">
        <f t="shared" si="9"/>
        <v>1.4214846365793139</v>
      </c>
      <c r="F31" s="865">
        <v>31.39783999999986</v>
      </c>
      <c r="G31" s="867">
        <f t="shared" si="8"/>
        <v>2.4781158047143443</v>
      </c>
    </row>
    <row r="32" spans="1:8">
      <c r="A32" s="368" t="s">
        <v>177</v>
      </c>
      <c r="B32" s="369"/>
      <c r="C32" s="868">
        <v>90.202194624199535</v>
      </c>
      <c r="D32" s="868">
        <v>-0.15764371791843246</v>
      </c>
      <c r="E32" s="868"/>
      <c r="F32" s="868">
        <v>-0.60747697990706229</v>
      </c>
      <c r="G32" s="869"/>
    </row>
    <row r="33" spans="1:8">
      <c r="A33" s="373" t="s">
        <v>178</v>
      </c>
      <c r="B33" s="369"/>
      <c r="C33" s="865">
        <v>172.07812000000001</v>
      </c>
      <c r="D33" s="865">
        <v>4.9806700000000319</v>
      </c>
      <c r="E33" s="866">
        <f t="shared" ref="E33:E36" si="10">IFERROR(100*D33/($C33-D33),"-")</f>
        <v>2.980697790421118</v>
      </c>
      <c r="F33" s="865">
        <v>14.081470000000024</v>
      </c>
      <c r="G33" s="867">
        <f t="shared" ref="G33:G36" si="11">IFERROR(100*F33/($C33-F33),"-")</f>
        <v>8.9125117526226187</v>
      </c>
      <c r="H33" s="388"/>
    </row>
    <row r="34" spans="1:8">
      <c r="A34" s="368" t="s">
        <v>179</v>
      </c>
      <c r="B34" s="369"/>
      <c r="C34" s="862">
        <v>32.306249999999999</v>
      </c>
      <c r="D34" s="862">
        <v>0.827770000000001</v>
      </c>
      <c r="E34" s="863">
        <f t="shared" si="10"/>
        <v>2.6296377715823671</v>
      </c>
      <c r="F34" s="862">
        <v>-4.1742699999999928</v>
      </c>
      <c r="G34" s="864">
        <f t="shared" si="11"/>
        <v>-11.442462991207345</v>
      </c>
      <c r="H34" s="388"/>
    </row>
    <row r="35" spans="1:8">
      <c r="A35" s="371" t="s">
        <v>180</v>
      </c>
      <c r="B35" s="369"/>
      <c r="C35" s="865">
        <v>123.82386000000001</v>
      </c>
      <c r="D35" s="865">
        <v>-7.9688400000000144</v>
      </c>
      <c r="E35" s="866">
        <f t="shared" si="10"/>
        <v>-6.0464957467295326</v>
      </c>
      <c r="F35" s="865">
        <v>7.6247499999999917</v>
      </c>
      <c r="G35" s="867">
        <f t="shared" si="11"/>
        <v>6.5617972461234784</v>
      </c>
      <c r="H35" s="388"/>
    </row>
    <row r="36" spans="1:8" ht="13" thickBot="1">
      <c r="A36" s="406" t="s">
        <v>408</v>
      </c>
      <c r="B36" s="407"/>
      <c r="C36" s="871">
        <v>15.94801</v>
      </c>
      <c r="D36" s="871">
        <v>12.121739999999999</v>
      </c>
      <c r="E36" s="863">
        <f t="shared" si="10"/>
        <v>316.80304839961627</v>
      </c>
      <c r="F36" s="871">
        <v>10.630990000000001</v>
      </c>
      <c r="G36" s="864">
        <f t="shared" si="11"/>
        <v>199.94263704104935</v>
      </c>
      <c r="H36" s="388"/>
    </row>
    <row r="37" spans="1:8" ht="13" thickTop="1">
      <c r="A37" s="344"/>
      <c r="B37" s="344"/>
      <c r="C37" s="380"/>
      <c r="D37" s="381"/>
      <c r="E37" s="382"/>
      <c r="F37" s="381"/>
      <c r="G37" s="382"/>
      <c r="H37" s="388"/>
    </row>
    <row r="38" spans="1:8" ht="15" customHeight="1">
      <c r="A38" s="1322" t="s">
        <v>27</v>
      </c>
      <c r="B38" s="358"/>
      <c r="C38" s="1323" t="s">
        <v>174</v>
      </c>
      <c r="D38" s="1325" t="s">
        <v>29</v>
      </c>
      <c r="E38" s="1325"/>
      <c r="F38" s="1325" t="s">
        <v>142</v>
      </c>
      <c r="G38" s="1326"/>
      <c r="H38" s="388"/>
    </row>
    <row r="39" spans="1:8" ht="14">
      <c r="A39" s="1322"/>
      <c r="B39" s="358"/>
      <c r="C39" s="1324"/>
      <c r="D39" s="359" t="s">
        <v>31</v>
      </c>
      <c r="E39" s="360" t="s">
        <v>2</v>
      </c>
      <c r="F39" s="359" t="s">
        <v>31</v>
      </c>
      <c r="G39" s="361" t="s">
        <v>2</v>
      </c>
      <c r="H39" s="388"/>
    </row>
    <row r="40" spans="1:8" ht="14">
      <c r="A40" s="362"/>
      <c r="B40" s="358"/>
      <c r="C40" s="363"/>
      <c r="D40" s="364"/>
      <c r="E40" s="364"/>
      <c r="F40" s="364"/>
      <c r="G40" s="365"/>
      <c r="H40" s="388"/>
    </row>
    <row r="41" spans="1:8">
      <c r="A41" s="384" t="s">
        <v>26</v>
      </c>
      <c r="B41" s="385"/>
      <c r="C41" s="387"/>
      <c r="D41" s="385"/>
      <c r="E41" s="385"/>
      <c r="F41" s="385"/>
      <c r="G41" s="386"/>
      <c r="H41" s="388"/>
    </row>
    <row r="42" spans="1:8">
      <c r="A42" s="366" t="s">
        <v>121</v>
      </c>
      <c r="B42" s="367"/>
      <c r="C42" s="859">
        <v>19159.125330000003</v>
      </c>
      <c r="D42" s="859">
        <v>51.323580000003858</v>
      </c>
      <c r="E42" s="860">
        <f>IFERROR(100*D42/($C42-D42),"-")</f>
        <v>0.26860012821728102</v>
      </c>
      <c r="F42" s="859">
        <v>569.92051000000356</v>
      </c>
      <c r="G42" s="861">
        <f t="shared" ref="G42:G44" si="12">IFERROR(100*F42/($C42-F42),"-")</f>
        <v>3.0658681504591847</v>
      </c>
      <c r="H42" s="388"/>
    </row>
    <row r="43" spans="1:8">
      <c r="A43" s="368" t="s">
        <v>175</v>
      </c>
      <c r="B43" s="369"/>
      <c r="C43" s="862">
        <v>3641.3703</v>
      </c>
      <c r="D43" s="862">
        <v>108.65122999999994</v>
      </c>
      <c r="E43" s="863">
        <f t="shared" ref="E43:E44" si="13">IFERROR(100*D43/($C43-D43),"-")</f>
        <v>3.0755694932741973</v>
      </c>
      <c r="F43" s="862">
        <v>50.133800000000065</v>
      </c>
      <c r="G43" s="864">
        <f t="shared" si="12"/>
        <v>1.3960038554965697</v>
      </c>
    </row>
    <row r="44" spans="1:8">
      <c r="A44" s="371" t="s">
        <v>176</v>
      </c>
      <c r="B44" s="369"/>
      <c r="C44" s="865">
        <v>15517.75503</v>
      </c>
      <c r="D44" s="865">
        <v>-57.327649999999267</v>
      </c>
      <c r="E44" s="866">
        <f t="shared" si="13"/>
        <v>-0.36807284544058205</v>
      </c>
      <c r="F44" s="865">
        <v>519.78671000000031</v>
      </c>
      <c r="G44" s="867">
        <f t="shared" si="12"/>
        <v>3.4657141481413687</v>
      </c>
    </row>
    <row r="45" spans="1:8">
      <c r="A45" s="368" t="s">
        <v>177</v>
      </c>
      <c r="B45" s="369"/>
      <c r="C45" s="868">
        <v>85.290894867319139</v>
      </c>
      <c r="D45" s="868">
        <v>-6.0960281736356592E-2</v>
      </c>
      <c r="E45" s="868"/>
      <c r="F45" s="868">
        <v>0.2450187156310335</v>
      </c>
      <c r="G45" s="869"/>
    </row>
    <row r="46" spans="1:8">
      <c r="A46" s="373" t="s">
        <v>178</v>
      </c>
      <c r="B46" s="369"/>
      <c r="C46" s="865">
        <v>3304.1462300000003</v>
      </c>
      <c r="D46" s="865">
        <v>24.851980000000367</v>
      </c>
      <c r="E46" s="866">
        <f t="shared" ref="E46:E49" si="14">IFERROR(100*D46/($C46-D46),"-")</f>
        <v>0.75784538090780862</v>
      </c>
      <c r="F46" s="865">
        <v>35.495429999999942</v>
      </c>
      <c r="G46" s="867">
        <f t="shared" ref="G46:G49" si="15">IFERROR(100*F46/($C46-F46),"-")</f>
        <v>1.0859352121676606</v>
      </c>
    </row>
    <row r="47" spans="1:8">
      <c r="A47" s="368" t="s">
        <v>179</v>
      </c>
      <c r="B47" s="369"/>
      <c r="C47" s="862">
        <v>965.18989999999997</v>
      </c>
      <c r="D47" s="862">
        <v>2.2484399999999596</v>
      </c>
      <c r="E47" s="863">
        <f t="shared" si="14"/>
        <v>0.23349706014319496</v>
      </c>
      <c r="F47" s="862">
        <v>-8.0546499999999241</v>
      </c>
      <c r="G47" s="864">
        <f t="shared" si="15"/>
        <v>-0.82760802513612075</v>
      </c>
    </row>
    <row r="48" spans="1:8">
      <c r="A48" s="371" t="s">
        <v>180</v>
      </c>
      <c r="B48" s="369"/>
      <c r="C48" s="865">
        <v>2221.18361</v>
      </c>
      <c r="D48" s="865">
        <v>6.2353699999998753</v>
      </c>
      <c r="E48" s="866">
        <f t="shared" si="14"/>
        <v>0.28151312465883516</v>
      </c>
      <c r="F48" s="865">
        <v>30.394379999999728</v>
      </c>
      <c r="G48" s="867">
        <f t="shared" si="15"/>
        <v>1.3873712534180991</v>
      </c>
    </row>
    <row r="49" spans="1:7">
      <c r="A49" s="368" t="s">
        <v>408</v>
      </c>
      <c r="B49" s="369"/>
      <c r="C49" s="862">
        <v>117.77271999999999</v>
      </c>
      <c r="D49" s="862">
        <v>16.368169999999992</v>
      </c>
      <c r="E49" s="863">
        <f t="shared" si="14"/>
        <v>16.141455191113209</v>
      </c>
      <c r="F49" s="862">
        <v>13.155699999999982</v>
      </c>
      <c r="G49" s="864">
        <f t="shared" si="15"/>
        <v>12.57510489211027</v>
      </c>
    </row>
    <row r="50" spans="1:7">
      <c r="A50" s="1105"/>
      <c r="B50" s="1106"/>
      <c r="C50" s="308"/>
      <c r="D50" s="308"/>
      <c r="E50" s="309"/>
      <c r="F50" s="308"/>
      <c r="G50" s="310"/>
    </row>
    <row r="51" spans="1:7">
      <c r="A51" s="384" t="s">
        <v>36</v>
      </c>
      <c r="B51" s="385"/>
      <c r="C51" s="385"/>
      <c r="D51" s="385"/>
      <c r="E51" s="385"/>
      <c r="F51" s="385"/>
      <c r="G51" s="386"/>
    </row>
    <row r="52" spans="1:7">
      <c r="A52" s="366" t="s">
        <v>121</v>
      </c>
      <c r="B52" s="367"/>
      <c r="C52" s="859">
        <v>9874.6150199999993</v>
      </c>
      <c r="D52" s="859">
        <v>2.582059999998819</v>
      </c>
      <c r="E52" s="860">
        <f>IFERROR(100*D52/($C52-D52),"-")</f>
        <v>2.615530165327587E-2</v>
      </c>
      <c r="F52" s="859">
        <v>277.90244999999959</v>
      </c>
      <c r="G52" s="861">
        <f t="shared" ref="G52:G54" si="16">IFERROR(100*F52/($C52-F52),"-")</f>
        <v>2.895808830085651</v>
      </c>
    </row>
    <row r="53" spans="1:7">
      <c r="A53" s="368" t="s">
        <v>175</v>
      </c>
      <c r="B53" s="369"/>
      <c r="C53" s="862">
        <v>1507.6451999999999</v>
      </c>
      <c r="D53" s="862">
        <v>32.638989999999922</v>
      </c>
      <c r="E53" s="863">
        <f t="shared" ref="E53:E54" si="17">IFERROR(100*D53/($C53-D53),"-")</f>
        <v>2.2128035650778664</v>
      </c>
      <c r="F53" s="862">
        <v>-26.822770000000219</v>
      </c>
      <c r="G53" s="864">
        <f t="shared" si="16"/>
        <v>-1.7480175881416551</v>
      </c>
    </row>
    <row r="54" spans="1:7">
      <c r="A54" s="371" t="s">
        <v>176</v>
      </c>
      <c r="B54" s="369"/>
      <c r="C54" s="865">
        <v>8366.9698200000003</v>
      </c>
      <c r="D54" s="865">
        <v>-30.056930000000648</v>
      </c>
      <c r="E54" s="866">
        <f t="shared" si="17"/>
        <v>-0.35794729366558997</v>
      </c>
      <c r="F54" s="865">
        <v>304.72521999999935</v>
      </c>
      <c r="G54" s="867">
        <f t="shared" si="16"/>
        <v>3.7796573425718107</v>
      </c>
    </row>
    <row r="55" spans="1:7">
      <c r="A55" s="368" t="s">
        <v>177</v>
      </c>
      <c r="B55" s="369"/>
      <c r="C55" s="868">
        <v>82.248755517817699</v>
      </c>
      <c r="D55" s="868">
        <v>-0.11815776420344548</v>
      </c>
      <c r="E55" s="868"/>
      <c r="F55" s="868">
        <v>0.2719483813975927</v>
      </c>
      <c r="G55" s="869"/>
    </row>
    <row r="56" spans="1:7">
      <c r="A56" s="373" t="s">
        <v>178</v>
      </c>
      <c r="B56" s="369"/>
      <c r="C56" s="865">
        <v>2131.1776</v>
      </c>
      <c r="D56" s="865">
        <v>17.775429999999687</v>
      </c>
      <c r="E56" s="866">
        <f t="shared" ref="E56:E59" si="18">IFERROR(100*D56/($C56-D56),"-")</f>
        <v>0.8410812789124601</v>
      </c>
      <c r="F56" s="865">
        <v>21.271060000000034</v>
      </c>
      <c r="G56" s="867">
        <f t="shared" ref="G56:G59" si="19">IFERROR(100*F56/($C56-F56),"-")</f>
        <v>1.0081517639165209</v>
      </c>
    </row>
    <row r="57" spans="1:7">
      <c r="A57" s="368" t="s">
        <v>179</v>
      </c>
      <c r="B57" s="369"/>
      <c r="C57" s="862">
        <v>660.12073000000009</v>
      </c>
      <c r="D57" s="862">
        <v>-10.678919999999835</v>
      </c>
      <c r="E57" s="863">
        <f t="shared" si="18"/>
        <v>-1.5919686302757963</v>
      </c>
      <c r="F57" s="862">
        <v>-20.866609999999923</v>
      </c>
      <c r="G57" s="864">
        <f t="shared" si="19"/>
        <v>-3.0641700328819508</v>
      </c>
    </row>
    <row r="58" spans="1:7">
      <c r="A58" s="371" t="s">
        <v>180</v>
      </c>
      <c r="B58" s="369"/>
      <c r="C58" s="865">
        <v>1421.71983</v>
      </c>
      <c r="D58" s="865">
        <v>29.236550000000079</v>
      </c>
      <c r="E58" s="866">
        <f t="shared" si="18"/>
        <v>2.0995979212044888</v>
      </c>
      <c r="F58" s="865">
        <v>45.148879999999963</v>
      </c>
      <c r="G58" s="867">
        <f t="shared" si="19"/>
        <v>3.2798076989783898</v>
      </c>
    </row>
    <row r="59" spans="1:7">
      <c r="A59" s="368" t="s">
        <v>408</v>
      </c>
      <c r="B59" s="369"/>
      <c r="C59" s="862">
        <v>49.337040000000002</v>
      </c>
      <c r="D59" s="862">
        <v>-0.78220000000000312</v>
      </c>
      <c r="E59" s="863">
        <f t="shared" si="18"/>
        <v>-1.5606780948793377</v>
      </c>
      <c r="F59" s="862">
        <v>-3.0112099999999984</v>
      </c>
      <c r="G59" s="864">
        <f t="shared" si="19"/>
        <v>-5.7522648799147991</v>
      </c>
    </row>
    <row r="60" spans="1:7" ht="12.15" customHeight="1">
      <c r="A60" s="1105"/>
      <c r="B60" s="1106"/>
      <c r="C60" s="308"/>
      <c r="D60" s="308"/>
      <c r="E60" s="309"/>
      <c r="F60" s="308"/>
      <c r="G60" s="870"/>
    </row>
    <row r="61" spans="1:7" ht="12.15" customHeight="1">
      <c r="A61" s="384" t="s">
        <v>38</v>
      </c>
      <c r="B61" s="385"/>
      <c r="C61" s="385"/>
      <c r="D61" s="385"/>
      <c r="E61" s="385"/>
      <c r="F61" s="385"/>
      <c r="G61" s="386"/>
    </row>
    <row r="62" spans="1:7" ht="12.15" customHeight="1">
      <c r="A62" s="366" t="s">
        <v>121</v>
      </c>
      <c r="B62" s="367"/>
      <c r="C62" s="859">
        <v>9284.5103099999997</v>
      </c>
      <c r="D62" s="859">
        <v>48.741519999999582</v>
      </c>
      <c r="E62" s="860">
        <f>IFERROR(100*D62/($C62-D62),"-")</f>
        <v>0.52774729541491239</v>
      </c>
      <c r="F62" s="859">
        <v>292.01806000000033</v>
      </c>
      <c r="G62" s="861">
        <f t="shared" ref="G62:G64" si="20">IFERROR(100*F62/($C62-F62),"-")</f>
        <v>3.2473540358069295</v>
      </c>
    </row>
    <row r="63" spans="1:7" ht="12.15" customHeight="1">
      <c r="A63" s="368" t="s">
        <v>175</v>
      </c>
      <c r="B63" s="369"/>
      <c r="C63" s="862">
        <v>2133.7250999999997</v>
      </c>
      <c r="D63" s="862">
        <v>76.01223999999911</v>
      </c>
      <c r="E63" s="863">
        <f t="shared" ref="E63:E64" si="21">IFERROR(100*D63/($C63-D63),"-")</f>
        <v>3.6940158890778907</v>
      </c>
      <c r="F63" s="862">
        <v>76.956569999999829</v>
      </c>
      <c r="G63" s="864">
        <f t="shared" si="20"/>
        <v>3.7416252182738248</v>
      </c>
    </row>
    <row r="64" spans="1:7" ht="12.15" customHeight="1">
      <c r="A64" s="371" t="s">
        <v>176</v>
      </c>
      <c r="B64" s="369"/>
      <c r="C64" s="865">
        <v>7150.78521</v>
      </c>
      <c r="D64" s="865">
        <v>-27.270720000000438</v>
      </c>
      <c r="E64" s="866">
        <f t="shared" si="21"/>
        <v>-0.37991790905424772</v>
      </c>
      <c r="F64" s="865">
        <v>215.06149000000005</v>
      </c>
      <c r="G64" s="867">
        <f t="shared" si="20"/>
        <v>3.1007793661077385</v>
      </c>
    </row>
    <row r="65" spans="1:7" ht="12.15" customHeight="1">
      <c r="A65" s="368" t="s">
        <v>177</v>
      </c>
      <c r="B65" s="369"/>
      <c r="C65" s="868">
        <v>88.783447361166751</v>
      </c>
      <c r="D65" s="868">
        <v>-7.8418899314698365E-3</v>
      </c>
      <c r="E65" s="868"/>
      <c r="F65" s="868">
        <v>0.19825637343357982</v>
      </c>
      <c r="G65" s="869"/>
    </row>
    <row r="66" spans="1:7" ht="12.15" customHeight="1">
      <c r="A66" s="373" t="s">
        <v>178</v>
      </c>
      <c r="B66" s="369"/>
      <c r="C66" s="865">
        <v>1172.9686300000001</v>
      </c>
      <c r="D66" s="865">
        <v>7.0765499999999975</v>
      </c>
      <c r="E66" s="866">
        <f t="shared" ref="E66:E69" si="22">IFERROR(100*D66/($C66-D66),"-")</f>
        <v>0.60696441132012813</v>
      </c>
      <c r="F66" s="865">
        <v>14.224370000000135</v>
      </c>
      <c r="G66" s="867">
        <f t="shared" ref="G66:G69" si="23">IFERROR(100*F66/($C66-F66),"-")</f>
        <v>1.2275676774442132</v>
      </c>
    </row>
    <row r="67" spans="1:7" ht="12.15" customHeight="1">
      <c r="A67" s="368" t="s">
        <v>179</v>
      </c>
      <c r="B67" s="369"/>
      <c r="C67" s="862">
        <v>305.06916999999999</v>
      </c>
      <c r="D67" s="862">
        <v>12.927360000000022</v>
      </c>
      <c r="E67" s="863">
        <f t="shared" si="22"/>
        <v>4.4250290637961145</v>
      </c>
      <c r="F67" s="862">
        <v>12.811959999999999</v>
      </c>
      <c r="G67" s="864">
        <f t="shared" si="23"/>
        <v>4.3837960404809175</v>
      </c>
    </row>
    <row r="68" spans="1:7" ht="12.15" customHeight="1">
      <c r="A68" s="371" t="s">
        <v>180</v>
      </c>
      <c r="B68" s="369"/>
      <c r="C68" s="865">
        <v>799.46378000000004</v>
      </c>
      <c r="D68" s="865">
        <v>-23.001179999999977</v>
      </c>
      <c r="E68" s="866">
        <f t="shared" si="22"/>
        <v>-2.7966151895395006</v>
      </c>
      <c r="F68" s="865">
        <v>-14.754500000000007</v>
      </c>
      <c r="G68" s="867">
        <f t="shared" si="23"/>
        <v>-1.8121062081779846</v>
      </c>
    </row>
    <row r="69" spans="1:7" ht="12.15" customHeight="1">
      <c r="A69" s="368" t="s">
        <v>408</v>
      </c>
      <c r="B69" s="369"/>
      <c r="C69" s="862">
        <v>68.435679999999991</v>
      </c>
      <c r="D69" s="862">
        <v>17.150369999999995</v>
      </c>
      <c r="E69" s="863">
        <f t="shared" si="22"/>
        <v>33.441096485523822</v>
      </c>
      <c r="F69" s="862">
        <v>16.166909999999987</v>
      </c>
      <c r="G69" s="864">
        <f t="shared" si="23"/>
        <v>30.930343300598015</v>
      </c>
    </row>
    <row r="70" spans="1:7" ht="5.15" customHeight="1"/>
    <row r="71" spans="1:7">
      <c r="A71" s="771" t="s">
        <v>344</v>
      </c>
      <c r="F71" s="1321" t="s">
        <v>528</v>
      </c>
      <c r="G71" s="1321"/>
    </row>
    <row r="72" spans="1:7" ht="12.15" customHeight="1"/>
    <row r="73" spans="1:7" ht="12.15" customHeight="1"/>
    <row r="74" spans="1:7" ht="12.15" customHeight="1"/>
    <row r="75" spans="1:7" ht="12.15" customHeight="1"/>
    <row r="76" spans="1:7" ht="12.15" customHeight="1"/>
    <row r="77" spans="1:7" ht="12.15" customHeight="1"/>
    <row r="78" spans="1:7" ht="12.15" customHeight="1"/>
    <row r="79" spans="1:7" ht="12.15" customHeight="1"/>
    <row r="80" spans="1:7" ht="12.15" customHeight="1"/>
    <row r="81" ht="12.15" customHeight="1"/>
    <row r="82" ht="5.15" customHeight="1"/>
  </sheetData>
  <mergeCells count="10">
    <mergeCell ref="A2:G2"/>
    <mergeCell ref="A5:A6"/>
    <mergeCell ref="C5:C6"/>
    <mergeCell ref="D5:E5"/>
    <mergeCell ref="F5:G5"/>
    <mergeCell ref="F71:G71"/>
    <mergeCell ref="A38:A39"/>
    <mergeCell ref="C38:C39"/>
    <mergeCell ref="D38:E38"/>
    <mergeCell ref="F38:G38"/>
  </mergeCells>
  <hyperlinks>
    <hyperlink ref="G4" location="'Indice tablas Mujeres'!A1" display="Indice" xr:uid="{00000000-0004-0000-14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portrait" r:id="rId1"/>
  <headerFooter differentFirst="1">
    <oddFooter>&amp;C&amp;P</oddFooter>
  </headerFooter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7">
    <tabColor rgb="FFCD9BCD"/>
    <pageSetUpPr fitToPage="1"/>
  </sheetPr>
  <dimension ref="A1:L71"/>
  <sheetViews>
    <sheetView view="pageBreakPreview" zoomScaleNormal="100" zoomScaleSheetLayoutView="100" workbookViewId="0">
      <selection activeCell="A2" sqref="A2:K2"/>
    </sheetView>
  </sheetViews>
  <sheetFormatPr baseColWidth="10" defaultColWidth="11.453125" defaultRowHeight="12.5"/>
  <cols>
    <col min="1" max="1" width="14.453125" style="390" customWidth="1"/>
    <col min="2" max="2" width="1.453125" style="390" customWidth="1"/>
    <col min="3" max="6" width="9" style="390" customWidth="1"/>
    <col min="7" max="7" width="1.54296875" style="390" customWidth="1"/>
    <col min="8" max="8" width="10.453125" style="390" customWidth="1"/>
    <col min="9" max="9" width="9" style="390" customWidth="1"/>
    <col min="10" max="10" width="9" style="391" customWidth="1"/>
    <col min="11" max="11" width="9" style="357" customWidth="1"/>
    <col min="12" max="12" width="7.54296875" style="391" customWidth="1"/>
    <col min="13" max="16384" width="11.453125" style="391"/>
  </cols>
  <sheetData>
    <row r="1" spans="1:12" ht="55.4" customHeight="1">
      <c r="A1" s="1212" t="s">
        <v>548</v>
      </c>
    </row>
    <row r="2" spans="1:12" s="2" customFormat="1" ht="15.5">
      <c r="A2" s="1239" t="s">
        <v>391</v>
      </c>
      <c r="B2" s="1239"/>
      <c r="C2" s="1239"/>
      <c r="D2" s="1239"/>
      <c r="E2" s="1239"/>
      <c r="F2" s="1239"/>
      <c r="G2" s="1239"/>
      <c r="H2" s="1239"/>
      <c r="I2" s="1239"/>
      <c r="J2" s="1239"/>
      <c r="K2" s="1239"/>
    </row>
    <row r="3" spans="1:12" s="2" customFormat="1" ht="4.5" customHeight="1">
      <c r="A3" s="518"/>
      <c r="B3" s="518"/>
      <c r="C3" s="518"/>
      <c r="D3" s="518"/>
      <c r="E3" s="518"/>
      <c r="F3" s="518"/>
      <c r="G3" s="518"/>
      <c r="H3" s="518"/>
      <c r="I3" s="518"/>
      <c r="J3" s="518"/>
      <c r="K3" s="518"/>
    </row>
    <row r="4" spans="1:12" s="2" customFormat="1" ht="15.5">
      <c r="A4" s="588"/>
      <c r="B4" s="583"/>
      <c r="C4" s="583"/>
      <c r="D4" s="583"/>
      <c r="E4" s="583"/>
      <c r="F4" s="583"/>
      <c r="G4" s="585"/>
      <c r="H4" s="583"/>
      <c r="I4" s="583"/>
      <c r="J4" s="583"/>
      <c r="K4" s="926" t="s">
        <v>212</v>
      </c>
      <c r="L4" s="585"/>
    </row>
    <row r="5" spans="1:12" s="392" customFormat="1" ht="15" customHeight="1">
      <c r="A5" s="1263" t="s">
        <v>181</v>
      </c>
      <c r="B5" s="531"/>
      <c r="C5" s="1330" t="s">
        <v>121</v>
      </c>
      <c r="D5" s="1331"/>
      <c r="E5" s="1331"/>
      <c r="F5" s="1332"/>
      <c r="G5" s="532"/>
      <c r="H5" s="1330" t="s">
        <v>178</v>
      </c>
      <c r="I5" s="1331"/>
      <c r="J5" s="1331"/>
      <c r="K5" s="1333"/>
    </row>
    <row r="6" spans="1:12" s="397" customFormat="1" ht="35.25" customHeight="1">
      <c r="A6" s="1329"/>
      <c r="B6" s="393"/>
      <c r="C6" s="394" t="s">
        <v>182</v>
      </c>
      <c r="D6" s="394" t="s">
        <v>183</v>
      </c>
      <c r="E6" s="394" t="s">
        <v>1</v>
      </c>
      <c r="F6" s="394" t="s">
        <v>184</v>
      </c>
      <c r="G6" s="395"/>
      <c r="H6" s="394" t="s">
        <v>185</v>
      </c>
      <c r="I6" s="394" t="s">
        <v>186</v>
      </c>
      <c r="J6" s="872" t="s">
        <v>409</v>
      </c>
      <c r="K6" s="396" t="s">
        <v>1</v>
      </c>
    </row>
    <row r="7" spans="1:12" s="397" customFormat="1" ht="5.15" customHeight="1">
      <c r="A7" s="398"/>
      <c r="B7" s="399"/>
      <c r="C7" s="400"/>
      <c r="D7" s="400"/>
      <c r="E7" s="400"/>
      <c r="F7" s="400"/>
      <c r="G7" s="400"/>
      <c r="H7" s="400"/>
      <c r="I7" s="400"/>
      <c r="J7" s="400"/>
      <c r="K7" s="401"/>
    </row>
    <row r="8" spans="1:12" s="397" customFormat="1" ht="12.75" customHeight="1">
      <c r="A8" s="1110" t="s">
        <v>26</v>
      </c>
      <c r="B8" s="1110"/>
      <c r="C8" s="1110"/>
      <c r="D8" s="1110"/>
      <c r="E8" s="1110"/>
      <c r="F8" s="1110"/>
      <c r="G8" s="1110"/>
      <c r="H8" s="1110"/>
      <c r="I8" s="1110"/>
      <c r="J8" s="1110"/>
      <c r="K8" s="1110"/>
      <c r="L8" s="1107"/>
    </row>
    <row r="9" spans="1:12" s="397" customFormat="1" ht="12.75" customHeight="1">
      <c r="A9" s="366" t="s">
        <v>27</v>
      </c>
      <c r="B9" s="367"/>
      <c r="C9" s="859">
        <v>3641.3703</v>
      </c>
      <c r="D9" s="859">
        <v>15517.75503</v>
      </c>
      <c r="E9" s="859">
        <v>19159.125330000003</v>
      </c>
      <c r="F9" s="860">
        <f>100*(E9/(E9+K9))</f>
        <v>85.290894867319139</v>
      </c>
      <c r="G9" s="959"/>
      <c r="H9" s="959">
        <v>965.18989999999997</v>
      </c>
      <c r="I9" s="948">
        <v>2221.18361</v>
      </c>
      <c r="J9" s="948">
        <v>117.77271999999999</v>
      </c>
      <c r="K9" s="949">
        <v>3304.1462300000003</v>
      </c>
    </row>
    <row r="10" spans="1:12" s="397" customFormat="1" ht="12.75" customHeight="1">
      <c r="A10" s="368" t="s">
        <v>170</v>
      </c>
      <c r="B10" s="369"/>
      <c r="C10" s="862">
        <v>659.50233000000003</v>
      </c>
      <c r="D10" s="862">
        <v>2412.3604399999999</v>
      </c>
      <c r="E10" s="862">
        <v>3071.8627700000002</v>
      </c>
      <c r="F10" s="863">
        <f t="shared" ref="F10:F26" si="0">100*(E10/(E10+K10))</f>
        <v>84.698231356027009</v>
      </c>
      <c r="G10" s="960"/>
      <c r="H10" s="960">
        <v>182.94331</v>
      </c>
      <c r="I10" s="873">
        <v>353.66755000000001</v>
      </c>
      <c r="J10" s="862">
        <v>18.358620000000002</v>
      </c>
      <c r="K10" s="950">
        <v>554.96947999999998</v>
      </c>
    </row>
    <row r="11" spans="1:12" s="397" customFormat="1" ht="12.75" customHeight="1">
      <c r="A11" s="371" t="s">
        <v>161</v>
      </c>
      <c r="B11" s="369"/>
      <c r="C11" s="865">
        <v>112.88183999999998</v>
      </c>
      <c r="D11" s="865">
        <v>426.06861000000004</v>
      </c>
      <c r="E11" s="865">
        <v>538.95045000000005</v>
      </c>
      <c r="F11" s="866">
        <f t="shared" si="0"/>
        <v>85.637645346324419</v>
      </c>
      <c r="G11" s="961"/>
      <c r="H11" s="961">
        <v>24.770069999999997</v>
      </c>
      <c r="I11" s="938">
        <v>63.621279999999999</v>
      </c>
      <c r="J11" s="865" t="s">
        <v>150</v>
      </c>
      <c r="K11" s="951">
        <v>90.387789999999995</v>
      </c>
    </row>
    <row r="12" spans="1:12" s="397" customFormat="1" ht="12.75" customHeight="1">
      <c r="A12" s="368" t="s">
        <v>168</v>
      </c>
      <c r="B12" s="369"/>
      <c r="C12" s="862">
        <v>86.017079999999993</v>
      </c>
      <c r="D12" s="862">
        <v>277.51147000000003</v>
      </c>
      <c r="E12" s="862">
        <v>363.52855</v>
      </c>
      <c r="F12" s="863">
        <f t="shared" si="0"/>
        <v>83.333610326100882</v>
      </c>
      <c r="G12" s="960"/>
      <c r="H12" s="960">
        <v>21.773480000000006</v>
      </c>
      <c r="I12" s="873">
        <v>47.23339</v>
      </c>
      <c r="J12" s="862" t="s">
        <v>150</v>
      </c>
      <c r="K12" s="950">
        <v>72.704260000000005</v>
      </c>
    </row>
    <row r="13" spans="1:12" s="397" customFormat="1" ht="12.75" customHeight="1">
      <c r="A13" s="371" t="s">
        <v>187</v>
      </c>
      <c r="B13" s="369"/>
      <c r="C13" s="865">
        <v>97.531470000000013</v>
      </c>
      <c r="D13" s="865">
        <v>407.66910999999999</v>
      </c>
      <c r="E13" s="865">
        <v>505.20058000000006</v>
      </c>
      <c r="F13" s="866">
        <f t="shared" si="0"/>
        <v>82.197138709822696</v>
      </c>
      <c r="G13" s="961"/>
      <c r="H13" s="961">
        <v>35.807289999999995</v>
      </c>
      <c r="I13" s="938">
        <v>72.03828</v>
      </c>
      <c r="J13" s="865" t="s">
        <v>150</v>
      </c>
      <c r="K13" s="951">
        <v>109.42006000000001</v>
      </c>
    </row>
    <row r="14" spans="1:12" s="397" customFormat="1" ht="12.75" customHeight="1">
      <c r="A14" s="368" t="s">
        <v>164</v>
      </c>
      <c r="B14" s="369"/>
      <c r="C14" s="862">
        <v>190.43838</v>
      </c>
      <c r="D14" s="862">
        <v>708.75161000000003</v>
      </c>
      <c r="E14" s="862">
        <v>899.18999000000008</v>
      </c>
      <c r="F14" s="863">
        <f t="shared" si="0"/>
        <v>86.159184506505127</v>
      </c>
      <c r="G14" s="960"/>
      <c r="H14" s="960">
        <v>35.988320000000002</v>
      </c>
      <c r="I14" s="873">
        <v>106.29219999999999</v>
      </c>
      <c r="J14" s="862" t="s">
        <v>150</v>
      </c>
      <c r="K14" s="950">
        <v>144.44801000000001</v>
      </c>
    </row>
    <row r="15" spans="1:12" s="397" customFormat="1" ht="12.75" customHeight="1">
      <c r="A15" s="371" t="s">
        <v>162</v>
      </c>
      <c r="B15" s="369"/>
      <c r="C15" s="865">
        <v>52.463909999999998</v>
      </c>
      <c r="D15" s="865">
        <v>170.98309999999998</v>
      </c>
      <c r="E15" s="865">
        <v>223.44700999999998</v>
      </c>
      <c r="F15" s="866">
        <f t="shared" si="0"/>
        <v>83.994829503062718</v>
      </c>
      <c r="G15" s="961"/>
      <c r="H15" s="961">
        <v>11.45561</v>
      </c>
      <c r="I15" s="938">
        <v>30.34816</v>
      </c>
      <c r="J15" s="865" t="s">
        <v>150</v>
      </c>
      <c r="K15" s="951">
        <v>42.577710000000003</v>
      </c>
    </row>
    <row r="16" spans="1:12" s="397" customFormat="1" ht="12.75" customHeight="1">
      <c r="A16" s="368" t="s">
        <v>167</v>
      </c>
      <c r="B16" s="369"/>
      <c r="C16" s="862">
        <v>207.80921000000001</v>
      </c>
      <c r="D16" s="862">
        <v>673.56778999999995</v>
      </c>
      <c r="E16" s="862">
        <v>881.37699999999995</v>
      </c>
      <c r="F16" s="863">
        <f t="shared" si="0"/>
        <v>83.728098567434131</v>
      </c>
      <c r="G16" s="960"/>
      <c r="H16" s="960">
        <v>48.75312000000001</v>
      </c>
      <c r="I16" s="873">
        <v>119.53468000000001</v>
      </c>
      <c r="J16" s="862" t="s">
        <v>150</v>
      </c>
      <c r="K16" s="950">
        <v>171.28873000000002</v>
      </c>
    </row>
    <row r="17" spans="1:11" s="397" customFormat="1" ht="12.75" customHeight="1">
      <c r="A17" s="374" t="s">
        <v>169</v>
      </c>
      <c r="B17" s="375"/>
      <c r="C17" s="874">
        <v>162.16478000000001</v>
      </c>
      <c r="D17" s="874">
        <v>639.23258999999996</v>
      </c>
      <c r="E17" s="874">
        <v>801.39737000000002</v>
      </c>
      <c r="F17" s="875">
        <f t="shared" si="0"/>
        <v>84.346843695281663</v>
      </c>
      <c r="G17" s="962"/>
      <c r="H17" s="962">
        <v>46.008840000000006</v>
      </c>
      <c r="I17" s="941">
        <v>100.26855</v>
      </c>
      <c r="J17" s="874" t="s">
        <v>150</v>
      </c>
      <c r="K17" s="952">
        <v>148.72397999999998</v>
      </c>
    </row>
    <row r="18" spans="1:11" s="397" customFormat="1" ht="12.75" customHeight="1">
      <c r="A18" s="377" t="s">
        <v>157</v>
      </c>
      <c r="B18" s="378"/>
      <c r="C18" s="876">
        <v>496.29708999999997</v>
      </c>
      <c r="D18" s="876">
        <v>2855.1341000000002</v>
      </c>
      <c r="E18" s="876">
        <v>3351.4311899999998</v>
      </c>
      <c r="F18" s="877">
        <f t="shared" si="0"/>
        <v>85.643678908281757</v>
      </c>
      <c r="G18" s="963"/>
      <c r="H18" s="963">
        <v>159.51442999999998</v>
      </c>
      <c r="I18" s="878">
        <v>374.41507000000001</v>
      </c>
      <c r="J18" s="876">
        <v>27.865870000000001</v>
      </c>
      <c r="K18" s="953">
        <v>561.79537000000005</v>
      </c>
    </row>
    <row r="19" spans="1:11" s="397" customFormat="1" ht="12.75" customHeight="1">
      <c r="A19" s="371" t="s">
        <v>163</v>
      </c>
      <c r="B19" s="369"/>
      <c r="C19" s="865">
        <v>352.44430999999997</v>
      </c>
      <c r="D19" s="865">
        <v>1725.16497</v>
      </c>
      <c r="E19" s="865">
        <v>2077.6092800000001</v>
      </c>
      <c r="F19" s="866">
        <f t="shared" si="0"/>
        <v>84.095042079046834</v>
      </c>
      <c r="G19" s="961"/>
      <c r="H19" s="961">
        <v>110.38249000000002</v>
      </c>
      <c r="I19" s="938">
        <v>272.28890999999999</v>
      </c>
      <c r="J19" s="865">
        <v>10.26839</v>
      </c>
      <c r="K19" s="951">
        <v>392.93979000000002</v>
      </c>
    </row>
    <row r="20" spans="1:11" s="397" customFormat="1" ht="12.75" customHeight="1">
      <c r="A20" s="368" t="s">
        <v>171</v>
      </c>
      <c r="B20" s="369"/>
      <c r="C20" s="862">
        <v>114.54199</v>
      </c>
      <c r="D20" s="862">
        <v>242.13724000000002</v>
      </c>
      <c r="E20" s="862">
        <v>356.67923000000008</v>
      </c>
      <c r="F20" s="863">
        <f t="shared" si="0"/>
        <v>81.799277468733919</v>
      </c>
      <c r="G20" s="960"/>
      <c r="H20" s="960">
        <v>22.057890000000004</v>
      </c>
      <c r="I20" s="873">
        <v>56.180419999999998</v>
      </c>
      <c r="J20" s="862" t="s">
        <v>150</v>
      </c>
      <c r="K20" s="950">
        <v>79.362799999999993</v>
      </c>
    </row>
    <row r="21" spans="1:11" s="397" customFormat="1" ht="12.75" customHeight="1">
      <c r="A21" s="371" t="s">
        <v>166</v>
      </c>
      <c r="B21" s="369"/>
      <c r="C21" s="865">
        <v>215.07271000000003</v>
      </c>
      <c r="D21" s="865">
        <v>760.17886999999996</v>
      </c>
      <c r="E21" s="865">
        <v>975.25157999999988</v>
      </c>
      <c r="F21" s="866">
        <f t="shared" si="0"/>
        <v>82.166795333354841</v>
      </c>
      <c r="G21" s="961"/>
      <c r="H21" s="961">
        <v>63.803879999999999</v>
      </c>
      <c r="I21" s="938">
        <v>143.05950000000001</v>
      </c>
      <c r="J21" s="865" t="s">
        <v>150</v>
      </c>
      <c r="K21" s="951">
        <v>211.66532000000001</v>
      </c>
    </row>
    <row r="22" spans="1:11" s="397" customFormat="1" ht="12.75" customHeight="1">
      <c r="A22" s="402" t="s">
        <v>155</v>
      </c>
      <c r="B22" s="367"/>
      <c r="C22" s="879">
        <v>485.78824999999995</v>
      </c>
      <c r="D22" s="879">
        <v>2668.7349599999998</v>
      </c>
      <c r="E22" s="879">
        <v>3154.5232100000003</v>
      </c>
      <c r="F22" s="880">
        <f t="shared" si="0"/>
        <v>88.118266956366227</v>
      </c>
      <c r="G22" s="964"/>
      <c r="H22" s="964">
        <v>110.07309000000001</v>
      </c>
      <c r="I22" s="881">
        <v>295.97669000000002</v>
      </c>
      <c r="J22" s="879">
        <v>19.30133</v>
      </c>
      <c r="K22" s="954">
        <v>425.35111000000001</v>
      </c>
    </row>
    <row r="23" spans="1:11" s="397" customFormat="1" ht="12.75" customHeight="1">
      <c r="A23" s="374" t="s">
        <v>165</v>
      </c>
      <c r="B23" s="375"/>
      <c r="C23" s="874">
        <v>119.28819</v>
      </c>
      <c r="D23" s="874">
        <v>492.93801000000002</v>
      </c>
      <c r="E23" s="874">
        <v>612.22620000000006</v>
      </c>
      <c r="F23" s="875">
        <f t="shared" si="0"/>
        <v>86.04444903678332</v>
      </c>
      <c r="G23" s="962"/>
      <c r="H23" s="962">
        <v>32.427250000000001</v>
      </c>
      <c r="I23" s="941">
        <v>64.122360000000015</v>
      </c>
      <c r="J23" s="874" t="s">
        <v>150</v>
      </c>
      <c r="K23" s="952">
        <v>99.296979999999991</v>
      </c>
    </row>
    <row r="24" spans="1:11" s="397" customFormat="1" ht="12.75" customHeight="1">
      <c r="A24" s="377" t="s">
        <v>158</v>
      </c>
      <c r="B24" s="378"/>
      <c r="C24" s="876">
        <v>60.900449999999999</v>
      </c>
      <c r="D24" s="876">
        <v>223.29566000000003</v>
      </c>
      <c r="E24" s="876">
        <v>284.19611000000003</v>
      </c>
      <c r="F24" s="877">
        <f t="shared" si="0"/>
        <v>89.007334154391827</v>
      </c>
      <c r="G24" s="963"/>
      <c r="H24" s="963">
        <v>10.664340000000001</v>
      </c>
      <c r="I24" s="878">
        <v>23.641079999999999</v>
      </c>
      <c r="J24" s="876" t="s">
        <v>150</v>
      </c>
      <c r="K24" s="953">
        <v>35.099049999999998</v>
      </c>
    </row>
    <row r="25" spans="1:11" s="397" customFormat="1" ht="12.75" customHeight="1">
      <c r="A25" s="371" t="s">
        <v>159</v>
      </c>
      <c r="B25" s="369"/>
      <c r="C25" s="865">
        <v>179.91109</v>
      </c>
      <c r="D25" s="865">
        <v>695.60267999999996</v>
      </c>
      <c r="E25" s="865">
        <v>875.51377000000002</v>
      </c>
      <c r="F25" s="866">
        <f t="shared" si="0"/>
        <v>86.73087087113683</v>
      </c>
      <c r="G25" s="961"/>
      <c r="H25" s="961">
        <v>37.065259999999995</v>
      </c>
      <c r="I25" s="938">
        <v>80.633259999999993</v>
      </c>
      <c r="J25" s="865">
        <v>16.248080000000002</v>
      </c>
      <c r="K25" s="951">
        <v>133.94659999999999</v>
      </c>
    </row>
    <row r="26" spans="1:11" s="397" customFormat="1" ht="12.75" customHeight="1">
      <c r="A26" s="368" t="s">
        <v>160</v>
      </c>
      <c r="B26" s="369"/>
      <c r="C26" s="862">
        <v>22.347430000000003</v>
      </c>
      <c r="D26" s="862">
        <v>110.23957</v>
      </c>
      <c r="E26" s="862">
        <v>132.58699999999999</v>
      </c>
      <c r="F26" s="863">
        <f t="shared" si="0"/>
        <v>85.459535711988337</v>
      </c>
      <c r="G26" s="960"/>
      <c r="H26" s="960">
        <v>8.7081500000000016</v>
      </c>
      <c r="I26" s="873">
        <v>13.24506</v>
      </c>
      <c r="J26" s="862" t="s">
        <v>150</v>
      </c>
      <c r="K26" s="950">
        <v>22.55894</v>
      </c>
    </row>
    <row r="27" spans="1:11" s="397" customFormat="1" ht="5.15" customHeight="1">
      <c r="A27" s="404"/>
      <c r="B27" s="405"/>
      <c r="C27" s="438"/>
      <c r="D27" s="438"/>
      <c r="E27" s="438"/>
      <c r="F27" s="955"/>
      <c r="G27" s="955"/>
      <c r="H27" s="438"/>
      <c r="I27" s="438"/>
      <c r="J27" s="438"/>
      <c r="K27" s="956"/>
    </row>
    <row r="28" spans="1:11" s="397" customFormat="1" ht="12.75" customHeight="1">
      <c r="A28" s="1110" t="s">
        <v>36</v>
      </c>
      <c r="B28" s="1110"/>
      <c r="C28" s="1110"/>
      <c r="D28" s="1110"/>
      <c r="E28" s="1110"/>
      <c r="F28" s="1110"/>
      <c r="G28" s="1110"/>
      <c r="H28" s="1110"/>
      <c r="I28" s="1110"/>
      <c r="J28" s="1110"/>
      <c r="K28" s="1110"/>
    </row>
    <row r="29" spans="1:11" s="397" customFormat="1" ht="12.75" customHeight="1">
      <c r="A29" s="422" t="s">
        <v>27</v>
      </c>
      <c r="B29" s="367"/>
      <c r="C29" s="1108">
        <v>1507.6451999999999</v>
      </c>
      <c r="D29" s="1108">
        <v>8366.9698200000003</v>
      </c>
      <c r="E29" s="1108">
        <v>9874.6150199999993</v>
      </c>
      <c r="F29" s="885">
        <f t="shared" ref="F29:F46" si="1">100*(E29/(E29+K29))</f>
        <v>82.248755517817699</v>
      </c>
      <c r="G29" s="965"/>
      <c r="H29" s="965">
        <v>660.12073000000009</v>
      </c>
      <c r="I29" s="884">
        <v>1421.71983</v>
      </c>
      <c r="J29" s="1108">
        <v>49.337040000000002</v>
      </c>
      <c r="K29" s="1109">
        <v>2131.1776</v>
      </c>
    </row>
    <row r="30" spans="1:11" s="397" customFormat="1" ht="12.75" customHeight="1">
      <c r="A30" s="368" t="s">
        <v>170</v>
      </c>
      <c r="B30" s="369"/>
      <c r="C30" s="862">
        <v>303.81107000000009</v>
      </c>
      <c r="D30" s="862">
        <v>1333.38877</v>
      </c>
      <c r="E30" s="862">
        <v>1637.19984</v>
      </c>
      <c r="F30" s="863">
        <f t="shared" si="1"/>
        <v>81.753874653161446</v>
      </c>
      <c r="G30" s="960"/>
      <c r="H30" s="960">
        <v>121.82463</v>
      </c>
      <c r="I30" s="873">
        <v>235.00632000000002</v>
      </c>
      <c r="J30" s="862">
        <v>8.5652299999999997</v>
      </c>
      <c r="K30" s="950">
        <v>365.39617999999996</v>
      </c>
    </row>
    <row r="31" spans="1:11" s="397" customFormat="1" ht="12.75" customHeight="1">
      <c r="A31" s="371" t="s">
        <v>161</v>
      </c>
      <c r="B31" s="369"/>
      <c r="C31" s="865">
        <v>40.733449999999998</v>
      </c>
      <c r="D31" s="865">
        <v>240.40343000000001</v>
      </c>
      <c r="E31" s="865">
        <v>281.13688000000002</v>
      </c>
      <c r="F31" s="866">
        <f t="shared" si="1"/>
        <v>82.148844054990718</v>
      </c>
      <c r="G31" s="961"/>
      <c r="H31" s="961">
        <v>18.424189999999999</v>
      </c>
      <c r="I31" s="938">
        <v>41.723979999999997</v>
      </c>
      <c r="J31" s="865" t="s">
        <v>150</v>
      </c>
      <c r="K31" s="951">
        <v>61.091770000000004</v>
      </c>
    </row>
    <row r="32" spans="1:11" s="397" customFormat="1" ht="12.75" customHeight="1">
      <c r="A32" s="368" t="s">
        <v>168</v>
      </c>
      <c r="B32" s="369"/>
      <c r="C32" s="862">
        <v>36.407380000000003</v>
      </c>
      <c r="D32" s="862">
        <v>145.75457</v>
      </c>
      <c r="E32" s="862">
        <v>182.16195000000002</v>
      </c>
      <c r="F32" s="863">
        <f t="shared" si="1"/>
        <v>80.450279137309835</v>
      </c>
      <c r="G32" s="960"/>
      <c r="H32" s="960">
        <v>13.013100000000001</v>
      </c>
      <c r="I32" s="873">
        <v>29.529539999999997</v>
      </c>
      <c r="J32" s="862" t="s">
        <v>150</v>
      </c>
      <c r="K32" s="950">
        <v>44.266039999999997</v>
      </c>
    </row>
    <row r="33" spans="1:11" s="397" customFormat="1" ht="12.75" customHeight="1">
      <c r="A33" s="371" t="s">
        <v>187</v>
      </c>
      <c r="B33" s="369"/>
      <c r="C33" s="865">
        <v>40.267710000000008</v>
      </c>
      <c r="D33" s="865">
        <v>217.98868999999999</v>
      </c>
      <c r="E33" s="865">
        <v>258.25639999999999</v>
      </c>
      <c r="F33" s="866">
        <f t="shared" si="1"/>
        <v>79.081585002497789</v>
      </c>
      <c r="G33" s="961"/>
      <c r="H33" s="961">
        <v>22.156669999999995</v>
      </c>
      <c r="I33" s="938">
        <v>45.199020000000004</v>
      </c>
      <c r="J33" s="865" t="s">
        <v>150</v>
      </c>
      <c r="K33" s="951">
        <v>68.313180000000003</v>
      </c>
    </row>
    <row r="34" spans="1:11" s="397" customFormat="1" ht="12.75" customHeight="1">
      <c r="A34" s="368" t="s">
        <v>164</v>
      </c>
      <c r="B34" s="369"/>
      <c r="C34" s="862">
        <v>77.97675000000001</v>
      </c>
      <c r="D34" s="862">
        <v>382.34868999999998</v>
      </c>
      <c r="E34" s="862">
        <v>460.32544000000001</v>
      </c>
      <c r="F34" s="863">
        <f t="shared" si="1"/>
        <v>83.016105081940566</v>
      </c>
      <c r="G34" s="960"/>
      <c r="H34" s="960">
        <v>24.820040000000002</v>
      </c>
      <c r="I34" s="873">
        <v>68.311899999999994</v>
      </c>
      <c r="J34" s="862" t="s">
        <v>150</v>
      </c>
      <c r="K34" s="950">
        <v>94.175929999999994</v>
      </c>
    </row>
    <row r="35" spans="1:11" s="397" customFormat="1" ht="12.75" customHeight="1">
      <c r="A35" s="371" t="s">
        <v>162</v>
      </c>
      <c r="B35" s="369"/>
      <c r="C35" s="865">
        <v>19.049949999999999</v>
      </c>
      <c r="D35" s="865">
        <v>92.9773</v>
      </c>
      <c r="E35" s="865">
        <v>112.02725000000001</v>
      </c>
      <c r="F35" s="866">
        <f t="shared" si="1"/>
        <v>80.447820196898419</v>
      </c>
      <c r="G35" s="961"/>
      <c r="H35" s="961">
        <v>7.0742600000000007</v>
      </c>
      <c r="I35" s="938">
        <v>19.808110000000003</v>
      </c>
      <c r="J35" s="865" t="s">
        <v>150</v>
      </c>
      <c r="K35" s="951">
        <v>27.2273</v>
      </c>
    </row>
    <row r="36" spans="1:11" s="397" customFormat="1" ht="12.75" customHeight="1">
      <c r="A36" s="368" t="s">
        <v>167</v>
      </c>
      <c r="B36" s="369"/>
      <c r="C36" s="862">
        <v>79.840090000000004</v>
      </c>
      <c r="D36" s="862">
        <v>376.48534999999998</v>
      </c>
      <c r="E36" s="862">
        <v>456.32543999999996</v>
      </c>
      <c r="F36" s="863">
        <f t="shared" si="1"/>
        <v>79.515341371015495</v>
      </c>
      <c r="G36" s="960"/>
      <c r="H36" s="960">
        <v>34.613709999999998</v>
      </c>
      <c r="I36" s="873">
        <v>81.774640000000005</v>
      </c>
      <c r="J36" s="862" t="s">
        <v>150</v>
      </c>
      <c r="K36" s="950">
        <v>117.55807999999999</v>
      </c>
    </row>
    <row r="37" spans="1:11" s="397" customFormat="1" ht="12.75" customHeight="1">
      <c r="A37" s="374" t="s">
        <v>169</v>
      </c>
      <c r="B37" s="375"/>
      <c r="C37" s="874">
        <v>71.429220000000001</v>
      </c>
      <c r="D37" s="874">
        <v>372.37279000000001</v>
      </c>
      <c r="E37" s="874">
        <v>443.80201000000005</v>
      </c>
      <c r="F37" s="875">
        <f t="shared" si="1"/>
        <v>81.315490692056926</v>
      </c>
      <c r="G37" s="962"/>
      <c r="H37" s="962">
        <v>33.440899999999992</v>
      </c>
      <c r="I37" s="941">
        <v>66.705089999999998</v>
      </c>
      <c r="J37" s="874" t="s">
        <v>150</v>
      </c>
      <c r="K37" s="952">
        <v>101.97593000000001</v>
      </c>
    </row>
    <row r="38" spans="1:11" s="397" customFormat="1" ht="12.75" customHeight="1">
      <c r="A38" s="377" t="s">
        <v>157</v>
      </c>
      <c r="B38" s="378"/>
      <c r="C38" s="876">
        <v>196.97214000000002</v>
      </c>
      <c r="D38" s="876">
        <v>1509.8654300000001</v>
      </c>
      <c r="E38" s="876">
        <v>1706.8375700000001</v>
      </c>
      <c r="F38" s="877">
        <f t="shared" si="1"/>
        <v>82.419980172221216</v>
      </c>
      <c r="G38" s="963"/>
      <c r="H38" s="963">
        <v>109.08836999999998</v>
      </c>
      <c r="I38" s="878">
        <v>243.88290999999998</v>
      </c>
      <c r="J38" s="876">
        <v>11.093819999999999</v>
      </c>
      <c r="K38" s="953">
        <v>364.06510000000003</v>
      </c>
    </row>
    <row r="39" spans="1:11" s="397" customFormat="1" ht="12.75" customHeight="1">
      <c r="A39" s="371" t="s">
        <v>163</v>
      </c>
      <c r="B39" s="369"/>
      <c r="C39" s="865">
        <v>149.33258999999998</v>
      </c>
      <c r="D39" s="865">
        <v>941.16828999999996</v>
      </c>
      <c r="E39" s="865">
        <v>1090.5008800000001</v>
      </c>
      <c r="F39" s="866">
        <f t="shared" si="1"/>
        <v>81.077292634433903</v>
      </c>
      <c r="G39" s="961"/>
      <c r="H39" s="961">
        <v>75.795050000000003</v>
      </c>
      <c r="I39" s="938">
        <v>174.21806999999998</v>
      </c>
      <c r="J39" s="865" t="s">
        <v>150</v>
      </c>
      <c r="K39" s="951">
        <v>254.51305000000002</v>
      </c>
    </row>
    <row r="40" spans="1:11" s="397" customFormat="1" ht="12.75" customHeight="1">
      <c r="A40" s="368" t="s">
        <v>171</v>
      </c>
      <c r="B40" s="369"/>
      <c r="C40" s="862">
        <v>48.332259999999998</v>
      </c>
      <c r="D40" s="862">
        <v>137.10354000000001</v>
      </c>
      <c r="E40" s="862">
        <v>185.43580000000003</v>
      </c>
      <c r="F40" s="863">
        <f t="shared" si="1"/>
        <v>76.781589358585933</v>
      </c>
      <c r="G40" s="960"/>
      <c r="H40" s="960">
        <v>18.149470000000004</v>
      </c>
      <c r="I40" s="873">
        <v>37.433449999999993</v>
      </c>
      <c r="J40" s="862" t="s">
        <v>150</v>
      </c>
      <c r="K40" s="950">
        <v>56.074959999999997</v>
      </c>
    </row>
    <row r="41" spans="1:11" s="397" customFormat="1" ht="12.75" customHeight="1">
      <c r="A41" s="371" t="s">
        <v>166</v>
      </c>
      <c r="B41" s="369"/>
      <c r="C41" s="865">
        <v>81.382710000000003</v>
      </c>
      <c r="D41" s="865">
        <v>390.17264</v>
      </c>
      <c r="E41" s="865">
        <v>471.55534999999998</v>
      </c>
      <c r="F41" s="866">
        <f t="shared" si="1"/>
        <v>78.996599608129031</v>
      </c>
      <c r="G41" s="961"/>
      <c r="H41" s="961">
        <v>36.14054999999999</v>
      </c>
      <c r="I41" s="938">
        <v>86.219089999999994</v>
      </c>
      <c r="J41" s="865" t="s">
        <v>150</v>
      </c>
      <c r="K41" s="951">
        <v>125.37585000000001</v>
      </c>
    </row>
    <row r="42" spans="1:11" s="397" customFormat="1" ht="12.75" customHeight="1">
      <c r="A42" s="402" t="s">
        <v>155</v>
      </c>
      <c r="B42" s="367"/>
      <c r="C42" s="879">
        <v>199.97627</v>
      </c>
      <c r="D42" s="879">
        <v>1370.33257</v>
      </c>
      <c r="E42" s="879">
        <v>1570.3088399999999</v>
      </c>
      <c r="F42" s="880">
        <f t="shared" si="1"/>
        <v>86.111235271520556</v>
      </c>
      <c r="G42" s="964"/>
      <c r="H42" s="964">
        <v>77.766839999999988</v>
      </c>
      <c r="I42" s="881">
        <v>172.15282999999999</v>
      </c>
      <c r="J42" s="879" t="s">
        <v>150</v>
      </c>
      <c r="K42" s="954">
        <v>253.27298999999999</v>
      </c>
    </row>
    <row r="43" spans="1:11" s="397" customFormat="1" ht="12.75" customHeight="1">
      <c r="A43" s="374" t="s">
        <v>165</v>
      </c>
      <c r="B43" s="375"/>
      <c r="C43" s="874">
        <v>49.061610000000002</v>
      </c>
      <c r="D43" s="874">
        <v>285.01359000000002</v>
      </c>
      <c r="E43" s="874">
        <v>334.0752</v>
      </c>
      <c r="F43" s="875">
        <f t="shared" si="1"/>
        <v>83.068283318834474</v>
      </c>
      <c r="G43" s="962"/>
      <c r="H43" s="962">
        <v>24.356979999999997</v>
      </c>
      <c r="I43" s="941">
        <v>42.70879</v>
      </c>
      <c r="J43" s="874" t="s">
        <v>150</v>
      </c>
      <c r="K43" s="952">
        <v>68.094179999999994</v>
      </c>
    </row>
    <row r="44" spans="1:11" s="397" customFormat="1" ht="12.75" customHeight="1">
      <c r="A44" s="377" t="s">
        <v>158</v>
      </c>
      <c r="B44" s="378"/>
      <c r="C44" s="876">
        <v>22.09986</v>
      </c>
      <c r="D44" s="876">
        <v>126.66992</v>
      </c>
      <c r="E44" s="876">
        <v>148.76978</v>
      </c>
      <c r="F44" s="877">
        <f t="shared" si="1"/>
        <v>86.692816542298189</v>
      </c>
      <c r="G44" s="963"/>
      <c r="H44" s="963">
        <v>7.2545700000000002</v>
      </c>
      <c r="I44" s="878">
        <v>14.916129999999999</v>
      </c>
      <c r="J44" s="876" t="s">
        <v>150</v>
      </c>
      <c r="K44" s="953">
        <v>22.83588</v>
      </c>
    </row>
    <row r="45" spans="1:11" s="397" customFormat="1" ht="12.75" customHeight="1">
      <c r="A45" s="371" t="s">
        <v>159</v>
      </c>
      <c r="B45" s="369"/>
      <c r="C45" s="865">
        <v>66.317790000000016</v>
      </c>
      <c r="D45" s="865">
        <v>371.83812</v>
      </c>
      <c r="E45" s="865">
        <v>438.15590999999995</v>
      </c>
      <c r="F45" s="866">
        <f t="shared" si="1"/>
        <v>83.408379239526113</v>
      </c>
      <c r="G45" s="961"/>
      <c r="H45" s="961">
        <v>28.147359999999999</v>
      </c>
      <c r="I45" s="938">
        <v>50.678699999999999</v>
      </c>
      <c r="J45" s="865">
        <v>8.3320500000000006</v>
      </c>
      <c r="K45" s="951">
        <v>87.158110000000008</v>
      </c>
    </row>
    <row r="46" spans="1:11" s="397" customFormat="1" ht="12.75" customHeight="1">
      <c r="A46" s="368" t="s">
        <v>160</v>
      </c>
      <c r="B46" s="369"/>
      <c r="C46" s="862">
        <v>8.0272600000000001</v>
      </c>
      <c r="D46" s="862">
        <v>58.401080000000007</v>
      </c>
      <c r="E46" s="862">
        <v>66.428340000000006</v>
      </c>
      <c r="F46" s="863">
        <f t="shared" si="1"/>
        <v>81.885486639746389</v>
      </c>
      <c r="G46" s="960"/>
      <c r="H46" s="960">
        <v>6.0881899999999991</v>
      </c>
      <c r="I46" s="873">
        <v>8.3291599999999999</v>
      </c>
      <c r="J46" s="862" t="s">
        <v>150</v>
      </c>
      <c r="K46" s="950">
        <v>14.695120000000001</v>
      </c>
    </row>
    <row r="47" spans="1:11" s="397" customFormat="1" ht="5.15" customHeight="1">
      <c r="A47" s="404"/>
      <c r="B47" s="405"/>
      <c r="C47" s="438"/>
      <c r="D47" s="438"/>
      <c r="E47" s="438"/>
      <c r="F47" s="955"/>
      <c r="G47" s="955"/>
      <c r="H47" s="438"/>
      <c r="I47" s="438"/>
      <c r="J47" s="438"/>
      <c r="K47" s="956"/>
    </row>
    <row r="48" spans="1:11" s="397" customFormat="1" ht="12.75" customHeight="1">
      <c r="A48" s="1110" t="s">
        <v>38</v>
      </c>
      <c r="B48" s="1110"/>
      <c r="C48" s="1110"/>
      <c r="D48" s="1110"/>
      <c r="E48" s="1110"/>
      <c r="F48" s="1110"/>
      <c r="G48" s="1110"/>
      <c r="H48" s="1110"/>
      <c r="I48" s="1110"/>
      <c r="J48" s="1110"/>
      <c r="K48" s="1110"/>
    </row>
    <row r="49" spans="1:11" s="397" customFormat="1" ht="12.75" customHeight="1">
      <c r="A49" s="366" t="s">
        <v>27</v>
      </c>
      <c r="B49" s="367"/>
      <c r="C49" s="859">
        <v>2133.7250999999997</v>
      </c>
      <c r="D49" s="859">
        <v>7150.78521</v>
      </c>
      <c r="E49" s="859">
        <v>9284.5103099999997</v>
      </c>
      <c r="F49" s="860">
        <f t="shared" ref="F49:F66" si="2">100*(E49/(E49+K49))</f>
        <v>88.783447361166765</v>
      </c>
      <c r="G49" s="959"/>
      <c r="H49" s="959">
        <v>305.06916999999999</v>
      </c>
      <c r="I49" s="948">
        <v>799.46378000000004</v>
      </c>
      <c r="J49" s="859">
        <v>68.435679999999991</v>
      </c>
      <c r="K49" s="949">
        <v>1172.9686300000001</v>
      </c>
    </row>
    <row r="50" spans="1:11" s="397" customFormat="1" ht="12.75" customHeight="1">
      <c r="A50" s="368" t="s">
        <v>170</v>
      </c>
      <c r="B50" s="369"/>
      <c r="C50" s="862">
        <v>355.69125999999994</v>
      </c>
      <c r="D50" s="862">
        <v>1078.9716699999999</v>
      </c>
      <c r="E50" s="862">
        <v>1434.66293</v>
      </c>
      <c r="F50" s="863">
        <f t="shared" si="2"/>
        <v>88.328465004133051</v>
      </c>
      <c r="G50" s="960"/>
      <c r="H50" s="960">
        <v>61.118680000000005</v>
      </c>
      <c r="I50" s="873">
        <v>118.66123000000002</v>
      </c>
      <c r="J50" s="862">
        <v>9.7933900000000005</v>
      </c>
      <c r="K50" s="950">
        <v>189.57330000000002</v>
      </c>
    </row>
    <row r="51" spans="1:11" s="397" customFormat="1" ht="12.75" customHeight="1">
      <c r="A51" s="371" t="s">
        <v>161</v>
      </c>
      <c r="B51" s="369"/>
      <c r="C51" s="865">
        <v>72.148389999999992</v>
      </c>
      <c r="D51" s="865">
        <v>185.66518000000002</v>
      </c>
      <c r="E51" s="865">
        <v>257.81357000000003</v>
      </c>
      <c r="F51" s="866">
        <f t="shared" si="2"/>
        <v>89.796223804297171</v>
      </c>
      <c r="G51" s="961"/>
      <c r="H51" s="961">
        <v>6.3458800000000002</v>
      </c>
      <c r="I51" s="938">
        <v>21.897300000000001</v>
      </c>
      <c r="J51" s="865" t="s">
        <v>150</v>
      </c>
      <c r="K51" s="951">
        <v>29.296020000000002</v>
      </c>
    </row>
    <row r="52" spans="1:11" s="397" customFormat="1" ht="12.75" customHeight="1">
      <c r="A52" s="368" t="s">
        <v>168</v>
      </c>
      <c r="B52" s="369"/>
      <c r="C52" s="862">
        <v>49.609700000000004</v>
      </c>
      <c r="D52" s="862">
        <v>131.7569</v>
      </c>
      <c r="E52" s="862">
        <v>181.36660000000001</v>
      </c>
      <c r="F52" s="863">
        <f t="shared" si="2"/>
        <v>86.4453924366466</v>
      </c>
      <c r="G52" s="960"/>
      <c r="H52" s="960">
        <v>8.7603799999999996</v>
      </c>
      <c r="I52" s="873">
        <v>17.703849999999999</v>
      </c>
      <c r="J52" s="862" t="s">
        <v>150</v>
      </c>
      <c r="K52" s="950">
        <v>28.438220000000001</v>
      </c>
    </row>
    <row r="53" spans="1:11" s="397" customFormat="1" ht="12.75" customHeight="1">
      <c r="A53" s="371" t="s">
        <v>187</v>
      </c>
      <c r="B53" s="369"/>
      <c r="C53" s="865">
        <v>57.263760000000005</v>
      </c>
      <c r="D53" s="865">
        <v>189.68042</v>
      </c>
      <c r="E53" s="865">
        <v>246.94418000000002</v>
      </c>
      <c r="F53" s="866">
        <f t="shared" si="2"/>
        <v>85.729307852573086</v>
      </c>
      <c r="G53" s="961"/>
      <c r="H53" s="961">
        <v>13.650620000000002</v>
      </c>
      <c r="I53" s="938">
        <v>26.839259999999999</v>
      </c>
      <c r="J53" s="865" t="s">
        <v>150</v>
      </c>
      <c r="K53" s="951">
        <v>41.106880000000004</v>
      </c>
    </row>
    <row r="54" spans="1:11" s="397" customFormat="1" ht="12.75" customHeight="1">
      <c r="A54" s="368" t="s">
        <v>164</v>
      </c>
      <c r="B54" s="369"/>
      <c r="C54" s="862">
        <v>112.46163000000001</v>
      </c>
      <c r="D54" s="862">
        <v>326.40291999999999</v>
      </c>
      <c r="E54" s="862">
        <v>438.86455000000001</v>
      </c>
      <c r="F54" s="863">
        <f t="shared" si="2"/>
        <v>89.722282708616618</v>
      </c>
      <c r="G54" s="960"/>
      <c r="H54" s="960">
        <v>11.168279999999996</v>
      </c>
      <c r="I54" s="873">
        <v>37.9803</v>
      </c>
      <c r="J54" s="862" t="s">
        <v>150</v>
      </c>
      <c r="K54" s="950">
        <v>50.272079999999988</v>
      </c>
    </row>
    <row r="55" spans="1:11" s="397" customFormat="1" ht="12.75" customHeight="1">
      <c r="A55" s="371" t="s">
        <v>162</v>
      </c>
      <c r="B55" s="369"/>
      <c r="C55" s="865">
        <v>33.413960000000003</v>
      </c>
      <c r="D55" s="865">
        <v>78.005799999999994</v>
      </c>
      <c r="E55" s="865">
        <v>111.41976</v>
      </c>
      <c r="F55" s="866">
        <f t="shared" si="2"/>
        <v>87.891149787051631</v>
      </c>
      <c r="G55" s="961"/>
      <c r="H55" s="961" t="s">
        <v>150</v>
      </c>
      <c r="I55" s="938">
        <v>10.540050000000001</v>
      </c>
      <c r="J55" s="865" t="s">
        <v>150</v>
      </c>
      <c r="K55" s="951">
        <v>15.350410000000002</v>
      </c>
    </row>
    <row r="56" spans="1:11" s="397" customFormat="1" ht="12.75" customHeight="1">
      <c r="A56" s="368" t="s">
        <v>167</v>
      </c>
      <c r="B56" s="369"/>
      <c r="C56" s="862">
        <v>127.96912</v>
      </c>
      <c r="D56" s="862">
        <v>297.08243999999996</v>
      </c>
      <c r="E56" s="862">
        <v>425.05155999999999</v>
      </c>
      <c r="F56" s="863">
        <f t="shared" si="2"/>
        <v>88.777642761622246</v>
      </c>
      <c r="G56" s="960"/>
      <c r="H56" s="960">
        <v>14.139410000000002</v>
      </c>
      <c r="I56" s="873">
        <v>37.760039999999996</v>
      </c>
      <c r="J56" s="862" t="s">
        <v>150</v>
      </c>
      <c r="K56" s="950">
        <v>53.730649999999997</v>
      </c>
    </row>
    <row r="57" spans="1:11" s="397" customFormat="1" ht="12.75" customHeight="1">
      <c r="A57" s="374" t="s">
        <v>169</v>
      </c>
      <c r="B57" s="375"/>
      <c r="C57" s="874">
        <v>90.735560000000007</v>
      </c>
      <c r="D57" s="874">
        <v>266.85980000000001</v>
      </c>
      <c r="E57" s="874">
        <v>357.59536000000003</v>
      </c>
      <c r="F57" s="875">
        <f t="shared" si="2"/>
        <v>88.438528032397016</v>
      </c>
      <c r="G57" s="962"/>
      <c r="H57" s="962">
        <v>12.56794</v>
      </c>
      <c r="I57" s="941">
        <v>33.563459999999999</v>
      </c>
      <c r="J57" s="874" t="s">
        <v>150</v>
      </c>
      <c r="K57" s="952">
        <v>46.748050000000006</v>
      </c>
    </row>
    <row r="58" spans="1:11" s="397" customFormat="1" ht="12.75" customHeight="1">
      <c r="A58" s="377" t="s">
        <v>157</v>
      </c>
      <c r="B58" s="378"/>
      <c r="C58" s="876">
        <v>299.32495</v>
      </c>
      <c r="D58" s="876">
        <v>1345.2686699999999</v>
      </c>
      <c r="E58" s="876">
        <v>1644.5936199999999</v>
      </c>
      <c r="F58" s="877">
        <f t="shared" si="2"/>
        <v>89.267344842388169</v>
      </c>
      <c r="G58" s="963"/>
      <c r="H58" s="963">
        <v>50.42606</v>
      </c>
      <c r="I58" s="878">
        <v>130.53216</v>
      </c>
      <c r="J58" s="876">
        <v>16.77205</v>
      </c>
      <c r="K58" s="953">
        <v>197.73027000000002</v>
      </c>
    </row>
    <row r="59" spans="1:11" s="397" customFormat="1" ht="12.75" customHeight="1">
      <c r="A59" s="371" t="s">
        <v>163</v>
      </c>
      <c r="B59" s="369"/>
      <c r="C59" s="865">
        <v>203.11172000000002</v>
      </c>
      <c r="D59" s="865">
        <v>783.99668000000008</v>
      </c>
      <c r="E59" s="865">
        <v>987.10840000000007</v>
      </c>
      <c r="F59" s="866">
        <f t="shared" si="2"/>
        <v>87.701251157738199</v>
      </c>
      <c r="G59" s="961"/>
      <c r="H59" s="961">
        <v>34.587440000000001</v>
      </c>
      <c r="I59" s="938">
        <v>98.070840000000004</v>
      </c>
      <c r="J59" s="865">
        <v>5.7684599999999993</v>
      </c>
      <c r="K59" s="951">
        <v>138.42674</v>
      </c>
    </row>
    <row r="60" spans="1:11" s="397" customFormat="1" ht="12.75" customHeight="1">
      <c r="A60" s="368" t="s">
        <v>171</v>
      </c>
      <c r="B60" s="369"/>
      <c r="C60" s="862">
        <v>66.209730000000008</v>
      </c>
      <c r="D60" s="862">
        <v>105.0337</v>
      </c>
      <c r="E60" s="862">
        <v>171.24342999999999</v>
      </c>
      <c r="F60" s="863">
        <f t="shared" si="2"/>
        <v>88.02874211431407</v>
      </c>
      <c r="G60" s="960"/>
      <c r="H60" s="960" t="s">
        <v>150</v>
      </c>
      <c r="I60" s="873">
        <v>18.746969999999997</v>
      </c>
      <c r="J60" s="862" t="s">
        <v>150</v>
      </c>
      <c r="K60" s="950">
        <v>23.287839999999996</v>
      </c>
    </row>
    <row r="61" spans="1:11" s="397" customFormat="1" ht="12.75" customHeight="1">
      <c r="A61" s="371" t="s">
        <v>166</v>
      </c>
      <c r="B61" s="369"/>
      <c r="C61" s="865">
        <v>133.69</v>
      </c>
      <c r="D61" s="865">
        <v>370.00622999999996</v>
      </c>
      <c r="E61" s="865">
        <v>503.69623000000001</v>
      </c>
      <c r="F61" s="866">
        <f t="shared" si="2"/>
        <v>85.374311614671328</v>
      </c>
      <c r="G61" s="961"/>
      <c r="H61" s="961">
        <v>27.663330000000002</v>
      </c>
      <c r="I61" s="938">
        <v>56.840410000000006</v>
      </c>
      <c r="J61" s="865" t="s">
        <v>150</v>
      </c>
      <c r="K61" s="951">
        <v>86.289470000000009</v>
      </c>
    </row>
    <row r="62" spans="1:11" s="397" customFormat="1" ht="12.75" customHeight="1">
      <c r="A62" s="402" t="s">
        <v>155</v>
      </c>
      <c r="B62" s="367"/>
      <c r="C62" s="879">
        <v>285.81197999999995</v>
      </c>
      <c r="D62" s="879">
        <v>1298.40239</v>
      </c>
      <c r="E62" s="879">
        <v>1584.2143700000001</v>
      </c>
      <c r="F62" s="880">
        <f t="shared" si="2"/>
        <v>90.202194624199521</v>
      </c>
      <c r="G62" s="964"/>
      <c r="H62" s="964">
        <v>32.306249999999999</v>
      </c>
      <c r="I62" s="881">
        <v>123.82386000000001</v>
      </c>
      <c r="J62" s="879">
        <v>15.94801</v>
      </c>
      <c r="K62" s="954">
        <v>172.07812000000001</v>
      </c>
    </row>
    <row r="63" spans="1:11" s="397" customFormat="1" ht="12.75" customHeight="1">
      <c r="A63" s="374" t="s">
        <v>165</v>
      </c>
      <c r="B63" s="375"/>
      <c r="C63" s="874">
        <v>70.226579999999998</v>
      </c>
      <c r="D63" s="874">
        <v>207.92442</v>
      </c>
      <c r="E63" s="874">
        <v>278.15100000000001</v>
      </c>
      <c r="F63" s="875">
        <f t="shared" si="2"/>
        <v>89.913555288475521</v>
      </c>
      <c r="G63" s="962"/>
      <c r="H63" s="962">
        <v>8.0702699999999989</v>
      </c>
      <c r="I63" s="941">
        <v>21.413569999999996</v>
      </c>
      <c r="J63" s="874" t="s">
        <v>150</v>
      </c>
      <c r="K63" s="952">
        <v>31.2028</v>
      </c>
    </row>
    <row r="64" spans="1:11" s="397" customFormat="1" ht="12.75" customHeight="1">
      <c r="A64" s="377" t="s">
        <v>158</v>
      </c>
      <c r="B64" s="378"/>
      <c r="C64" s="876">
        <v>38.80059</v>
      </c>
      <c r="D64" s="876">
        <v>96.625739999999993</v>
      </c>
      <c r="E64" s="876">
        <v>135.42633000000001</v>
      </c>
      <c r="F64" s="877">
        <f t="shared" si="2"/>
        <v>91.69665412910193</v>
      </c>
      <c r="G64" s="963"/>
      <c r="H64" s="963" t="s">
        <v>150</v>
      </c>
      <c r="I64" s="878">
        <v>8.7249499999999998</v>
      </c>
      <c r="J64" s="876" t="s">
        <v>150</v>
      </c>
      <c r="K64" s="953">
        <v>12.263170000000001</v>
      </c>
    </row>
    <row r="65" spans="1:11" s="397" customFormat="1" ht="12.75" customHeight="1">
      <c r="A65" s="371" t="s">
        <v>159</v>
      </c>
      <c r="B65" s="369"/>
      <c r="C65" s="865">
        <v>113.5933</v>
      </c>
      <c r="D65" s="865">
        <v>323.76456000000002</v>
      </c>
      <c r="E65" s="865">
        <v>437.35786000000007</v>
      </c>
      <c r="F65" s="866">
        <f t="shared" si="2"/>
        <v>90.335878810198608</v>
      </c>
      <c r="G65" s="961"/>
      <c r="H65" s="961">
        <v>8.9178999999999995</v>
      </c>
      <c r="I65" s="938">
        <v>29.954560000000001</v>
      </c>
      <c r="J65" s="865">
        <v>7.916030000000001</v>
      </c>
      <c r="K65" s="951">
        <v>46.78849000000001</v>
      </c>
    </row>
    <row r="66" spans="1:11" s="397" customFormat="1" ht="12.75" customHeight="1" thickBot="1">
      <c r="A66" s="406" t="s">
        <v>160</v>
      </c>
      <c r="B66" s="407"/>
      <c r="C66" s="871">
        <v>14.320170000000001</v>
      </c>
      <c r="D66" s="871">
        <v>51.838489999999993</v>
      </c>
      <c r="E66" s="871">
        <v>66.158659999999998</v>
      </c>
      <c r="F66" s="946">
        <f t="shared" si="2"/>
        <v>89.376443480412973</v>
      </c>
      <c r="G66" s="966"/>
      <c r="H66" s="966" t="s">
        <v>150</v>
      </c>
      <c r="I66" s="957" t="s">
        <v>150</v>
      </c>
      <c r="J66" s="871" t="s">
        <v>150</v>
      </c>
      <c r="K66" s="958">
        <v>7.8638200000000005</v>
      </c>
    </row>
    <row r="67" spans="1:11" ht="12.75" customHeight="1" thickTop="1">
      <c r="A67" s="882" t="s">
        <v>410</v>
      </c>
    </row>
    <row r="68" spans="1:11">
      <c r="A68" s="771" t="s">
        <v>344</v>
      </c>
      <c r="K68" s="777" t="s">
        <v>519</v>
      </c>
    </row>
    <row r="71" spans="1:11" ht="13.65" customHeight="1"/>
  </sheetData>
  <mergeCells count="4">
    <mergeCell ref="A2:K2"/>
    <mergeCell ref="A5:A6"/>
    <mergeCell ref="C5:F5"/>
    <mergeCell ref="H5:K5"/>
  </mergeCells>
  <hyperlinks>
    <hyperlink ref="K4" location="'Indice tablas Mujeres'!A1" display="Indice" xr:uid="{00000000-0004-0000-15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portrait" r:id="rId1"/>
  <headerFooter differentFirst="1">
    <oddFooter>&amp;C&amp;P</oddFooter>
  </headerFooter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CD9BCD"/>
    <pageSetUpPr fitToPage="1"/>
  </sheetPr>
  <dimension ref="A1:L71"/>
  <sheetViews>
    <sheetView view="pageBreakPreview" zoomScaleNormal="100" zoomScaleSheetLayoutView="100" workbookViewId="0">
      <selection activeCell="A2" sqref="A2:K2"/>
    </sheetView>
  </sheetViews>
  <sheetFormatPr baseColWidth="10" defaultColWidth="12.90625" defaultRowHeight="15.5"/>
  <cols>
    <col min="1" max="1" width="16" style="424" customWidth="1"/>
    <col min="2" max="2" width="1.453125" style="424" customWidth="1"/>
    <col min="3" max="3" width="10" style="424" customWidth="1"/>
    <col min="4" max="5" width="9.08984375" style="424" customWidth="1"/>
    <col min="6" max="6" width="11.453125" style="424" customWidth="1"/>
    <col min="7" max="7" width="1.453125" style="424" customWidth="1"/>
    <col min="8" max="10" width="9.08984375" style="424" customWidth="1"/>
    <col min="11" max="11" width="11.453125" style="424" customWidth="1"/>
    <col min="12" max="12" width="5" style="424" customWidth="1"/>
    <col min="13" max="16384" width="12.90625" style="424"/>
  </cols>
  <sheetData>
    <row r="1" spans="1:12" ht="55.4" customHeight="1">
      <c r="A1" s="1212" t="s">
        <v>548</v>
      </c>
    </row>
    <row r="2" spans="1:12" s="2" customFormat="1">
      <c r="A2" s="1334" t="s">
        <v>392</v>
      </c>
      <c r="B2" s="1334"/>
      <c r="C2" s="1334"/>
      <c r="D2" s="1334"/>
      <c r="E2" s="1334"/>
      <c r="F2" s="1334"/>
      <c r="G2" s="1334"/>
      <c r="H2" s="1334"/>
      <c r="I2" s="1334"/>
      <c r="J2" s="1334"/>
      <c r="K2" s="1334"/>
      <c r="L2" s="589"/>
    </row>
    <row r="3" spans="1:12" s="2" customFormat="1" ht="4.5" customHeight="1">
      <c r="A3" s="518"/>
      <c r="B3" s="518"/>
      <c r="C3" s="518"/>
      <c r="D3" s="518"/>
      <c r="E3" s="518"/>
      <c r="F3" s="518"/>
      <c r="G3" s="518"/>
      <c r="H3" s="518"/>
      <c r="I3" s="518"/>
      <c r="J3" s="518"/>
      <c r="K3" s="518"/>
      <c r="L3" s="518"/>
    </row>
    <row r="4" spans="1:12" s="2" customFormat="1" ht="13">
      <c r="A4" s="588"/>
      <c r="B4" s="583"/>
      <c r="C4" s="583"/>
      <c r="D4" s="583"/>
      <c r="E4" s="583"/>
      <c r="F4" s="583"/>
      <c r="G4" s="585"/>
      <c r="H4" s="583"/>
      <c r="I4" s="583"/>
      <c r="J4" s="583"/>
      <c r="K4" s="928" t="s">
        <v>212</v>
      </c>
      <c r="L4" s="583"/>
    </row>
    <row r="5" spans="1:12" s="425" customFormat="1" ht="15" customHeight="1">
      <c r="A5" s="1263" t="s">
        <v>188</v>
      </c>
      <c r="B5" s="534"/>
      <c r="C5" s="1336" t="s">
        <v>196</v>
      </c>
      <c r="D5" s="1337"/>
      <c r="E5" s="1337"/>
      <c r="F5" s="1338"/>
      <c r="G5" s="535"/>
      <c r="H5" s="1336" t="s">
        <v>197</v>
      </c>
      <c r="I5" s="1337"/>
      <c r="J5" s="1337"/>
      <c r="K5" s="1339"/>
    </row>
    <row r="6" spans="1:12" s="428" customFormat="1" ht="24.75" customHeight="1">
      <c r="A6" s="1335"/>
      <c r="B6" s="426"/>
      <c r="C6" s="394" t="s">
        <v>40</v>
      </c>
      <c r="D6" s="394" t="s">
        <v>194</v>
      </c>
      <c r="E6" s="394" t="s">
        <v>195</v>
      </c>
      <c r="F6" s="394" t="s">
        <v>198</v>
      </c>
      <c r="G6" s="427"/>
      <c r="H6" s="394" t="s">
        <v>40</v>
      </c>
      <c r="I6" s="394" t="s">
        <v>194</v>
      </c>
      <c r="J6" s="394" t="s">
        <v>195</v>
      </c>
      <c r="K6" s="396" t="s">
        <v>198</v>
      </c>
    </row>
    <row r="7" spans="1:12" s="428" customFormat="1" ht="5.25" customHeight="1">
      <c r="A7" s="398"/>
      <c r="B7" s="363"/>
      <c r="C7" s="400"/>
      <c r="D7" s="400"/>
      <c r="E7" s="400"/>
      <c r="F7" s="400"/>
      <c r="G7" s="400"/>
      <c r="H7" s="400"/>
      <c r="I7" s="400"/>
      <c r="J7" s="400"/>
      <c r="K7" s="401"/>
    </row>
    <row r="8" spans="1:12" ht="12.75" customHeight="1">
      <c r="A8" s="474" t="s">
        <v>26</v>
      </c>
      <c r="B8" s="475"/>
      <c r="C8" s="475"/>
      <c r="D8" s="475"/>
      <c r="E8" s="475"/>
      <c r="F8" s="475"/>
      <c r="G8" s="475"/>
      <c r="H8" s="475"/>
      <c r="I8" s="475"/>
      <c r="J8" s="475"/>
      <c r="K8" s="476"/>
    </row>
    <row r="9" spans="1:12" s="428" customFormat="1" ht="12.75" customHeight="1">
      <c r="A9" s="422" t="s">
        <v>27</v>
      </c>
      <c r="B9" s="423"/>
      <c r="C9" s="884">
        <v>15517.75503</v>
      </c>
      <c r="D9" s="884">
        <v>13594.08358</v>
      </c>
      <c r="E9" s="884">
        <v>1923.6714499999998</v>
      </c>
      <c r="F9" s="885">
        <f>IFERROR(100*E9/(D9+E9),"-")</f>
        <v>12.396583438010362</v>
      </c>
      <c r="G9" s="886"/>
      <c r="H9" s="884">
        <v>3641.3703</v>
      </c>
      <c r="I9" s="884">
        <v>2665.9072099999998</v>
      </c>
      <c r="J9" s="884">
        <v>975.46308999999997</v>
      </c>
      <c r="K9" s="887">
        <f t="shared" ref="K9:K26" si="0">IFERROR(100*J9/(I9+J9),"-")</f>
        <v>26.788351901480606</v>
      </c>
    </row>
    <row r="10" spans="1:12" s="428" customFormat="1" ht="12.75" customHeight="1">
      <c r="A10" s="368" t="s">
        <v>170</v>
      </c>
      <c r="B10" s="369"/>
      <c r="C10" s="873">
        <v>2412.3604399999999</v>
      </c>
      <c r="D10" s="888">
        <v>1961.49335</v>
      </c>
      <c r="E10" s="862">
        <v>450.86708999999996</v>
      </c>
      <c r="F10" s="863">
        <f t="shared" ref="F10:F26" si="1">IFERROR(100*E10/(D10+E10),"-")</f>
        <v>18.689872480250088</v>
      </c>
      <c r="G10" s="889"/>
      <c r="H10" s="862">
        <v>659.50233000000003</v>
      </c>
      <c r="I10" s="888">
        <v>508.31022999999999</v>
      </c>
      <c r="J10" s="862">
        <v>151.19209999999998</v>
      </c>
      <c r="K10" s="864">
        <f t="shared" si="0"/>
        <v>22.925180567595568</v>
      </c>
    </row>
    <row r="11" spans="1:12" s="428" customFormat="1" ht="12.75" customHeight="1">
      <c r="A11" s="371" t="s">
        <v>161</v>
      </c>
      <c r="B11" s="369"/>
      <c r="C11" s="890">
        <v>426.06861000000004</v>
      </c>
      <c r="D11" s="891">
        <v>372.59195</v>
      </c>
      <c r="E11" s="865">
        <v>53.476660000000003</v>
      </c>
      <c r="F11" s="866">
        <f t="shared" si="1"/>
        <v>12.551185124855831</v>
      </c>
      <c r="G11" s="889"/>
      <c r="H11" s="892">
        <v>112.88183999999998</v>
      </c>
      <c r="I11" s="891">
        <v>78.918989999999994</v>
      </c>
      <c r="J11" s="865">
        <v>33.962850000000003</v>
      </c>
      <c r="K11" s="867">
        <f t="shared" si="0"/>
        <v>30.087080437384795</v>
      </c>
    </row>
    <row r="12" spans="1:12" s="428" customFormat="1" ht="12.75" customHeight="1">
      <c r="A12" s="368" t="s">
        <v>168</v>
      </c>
      <c r="B12" s="369"/>
      <c r="C12" s="873">
        <v>277.51147000000003</v>
      </c>
      <c r="D12" s="888">
        <v>242.77674999999999</v>
      </c>
      <c r="E12" s="862">
        <v>34.734719999999996</v>
      </c>
      <c r="F12" s="863">
        <f t="shared" si="1"/>
        <v>12.516498867596356</v>
      </c>
      <c r="G12" s="889"/>
      <c r="H12" s="862">
        <v>86.017079999999993</v>
      </c>
      <c r="I12" s="888">
        <v>61.075959999999995</v>
      </c>
      <c r="J12" s="862">
        <v>24.941120000000002</v>
      </c>
      <c r="K12" s="864">
        <f t="shared" si="0"/>
        <v>28.995543675744401</v>
      </c>
    </row>
    <row r="13" spans="1:12" s="428" customFormat="1" ht="12.75" customHeight="1">
      <c r="A13" s="371" t="s">
        <v>156</v>
      </c>
      <c r="B13" s="369"/>
      <c r="C13" s="890">
        <v>407.66910999999999</v>
      </c>
      <c r="D13" s="891">
        <v>358.02811000000003</v>
      </c>
      <c r="E13" s="865">
        <v>49.640999999999998</v>
      </c>
      <c r="F13" s="866">
        <f t="shared" si="1"/>
        <v>12.176787198814251</v>
      </c>
      <c r="G13" s="889"/>
      <c r="H13" s="892">
        <v>97.531470000000013</v>
      </c>
      <c r="I13" s="891">
        <v>72.918489999999991</v>
      </c>
      <c r="J13" s="865">
        <v>24.61298</v>
      </c>
      <c r="K13" s="867">
        <f t="shared" si="0"/>
        <v>25.235936667416176</v>
      </c>
    </row>
    <row r="14" spans="1:12" s="428" customFormat="1" ht="12.75" customHeight="1">
      <c r="A14" s="368" t="s">
        <v>164</v>
      </c>
      <c r="B14" s="369"/>
      <c r="C14" s="873">
        <v>708.75161000000003</v>
      </c>
      <c r="D14" s="888">
        <v>628.05137999999999</v>
      </c>
      <c r="E14" s="862">
        <v>80.700230000000005</v>
      </c>
      <c r="F14" s="863">
        <f t="shared" si="1"/>
        <v>11.386249972680838</v>
      </c>
      <c r="G14" s="889"/>
      <c r="H14" s="862">
        <v>190.43838</v>
      </c>
      <c r="I14" s="888">
        <v>116.03146</v>
      </c>
      <c r="J14" s="862">
        <v>74.40692</v>
      </c>
      <c r="K14" s="864">
        <f t="shared" si="0"/>
        <v>39.071388866046853</v>
      </c>
    </row>
    <row r="15" spans="1:12" s="428" customFormat="1" ht="12.75" customHeight="1">
      <c r="A15" s="371" t="s">
        <v>162</v>
      </c>
      <c r="B15" s="369"/>
      <c r="C15" s="890">
        <v>170.98309999999998</v>
      </c>
      <c r="D15" s="891">
        <v>150.40379000000001</v>
      </c>
      <c r="E15" s="865">
        <v>20.579310000000003</v>
      </c>
      <c r="F15" s="866">
        <f t="shared" si="1"/>
        <v>12.035873720853116</v>
      </c>
      <c r="G15" s="889"/>
      <c r="H15" s="892">
        <v>52.463909999999998</v>
      </c>
      <c r="I15" s="891">
        <v>38.011210000000005</v>
      </c>
      <c r="J15" s="865">
        <v>14.4527</v>
      </c>
      <c r="K15" s="867">
        <f t="shared" si="0"/>
        <v>27.547889587337274</v>
      </c>
    </row>
    <row r="16" spans="1:12" s="428" customFormat="1" ht="12.75" customHeight="1">
      <c r="A16" s="368" t="s">
        <v>167</v>
      </c>
      <c r="B16" s="369"/>
      <c r="C16" s="873">
        <v>673.56778999999995</v>
      </c>
      <c r="D16" s="888">
        <v>603.62131999999997</v>
      </c>
      <c r="E16" s="862">
        <v>69.946470000000005</v>
      </c>
      <c r="F16" s="863">
        <f t="shared" si="1"/>
        <v>10.384473699373306</v>
      </c>
      <c r="G16" s="889"/>
      <c r="H16" s="862">
        <v>207.80921000000001</v>
      </c>
      <c r="I16" s="888">
        <v>142.87840999999997</v>
      </c>
      <c r="J16" s="862">
        <v>64.930800000000005</v>
      </c>
      <c r="K16" s="864">
        <f t="shared" si="0"/>
        <v>31.245390904474355</v>
      </c>
    </row>
    <row r="17" spans="1:11" s="428" customFormat="1" ht="12.75" customHeight="1">
      <c r="A17" s="374" t="s">
        <v>169</v>
      </c>
      <c r="B17" s="375"/>
      <c r="C17" s="893">
        <v>639.23258999999996</v>
      </c>
      <c r="D17" s="894">
        <v>557.28426000000013</v>
      </c>
      <c r="E17" s="874">
        <v>81.948329999999999</v>
      </c>
      <c r="F17" s="875">
        <f t="shared" si="1"/>
        <v>12.819798502451196</v>
      </c>
      <c r="G17" s="889"/>
      <c r="H17" s="895">
        <v>162.16478000000001</v>
      </c>
      <c r="I17" s="894">
        <v>113.43272999999999</v>
      </c>
      <c r="J17" s="874">
        <v>48.732050000000001</v>
      </c>
      <c r="K17" s="896">
        <f t="shared" si="0"/>
        <v>30.05094571089974</v>
      </c>
    </row>
    <row r="18" spans="1:11" s="428" customFormat="1" ht="12.75" customHeight="1">
      <c r="A18" s="377" t="s">
        <v>157</v>
      </c>
      <c r="B18" s="378"/>
      <c r="C18" s="878">
        <v>2855.1341000000002</v>
      </c>
      <c r="D18" s="897">
        <v>2580.8306599999996</v>
      </c>
      <c r="E18" s="876">
        <v>274.30344000000002</v>
      </c>
      <c r="F18" s="877">
        <f t="shared" si="1"/>
        <v>9.6073750091107808</v>
      </c>
      <c r="G18" s="889"/>
      <c r="H18" s="876">
        <v>496.29708999999997</v>
      </c>
      <c r="I18" s="897">
        <v>388.57237999999995</v>
      </c>
      <c r="J18" s="876">
        <v>107.72470999999999</v>
      </c>
      <c r="K18" s="898">
        <f t="shared" si="0"/>
        <v>21.705690436347311</v>
      </c>
    </row>
    <row r="19" spans="1:11" s="428" customFormat="1" ht="12.75" customHeight="1">
      <c r="A19" s="371" t="s">
        <v>199</v>
      </c>
      <c r="B19" s="369"/>
      <c r="C19" s="890">
        <v>1725.16497</v>
      </c>
      <c r="D19" s="891">
        <v>1508.11013</v>
      </c>
      <c r="E19" s="865">
        <v>217.05484000000001</v>
      </c>
      <c r="F19" s="866">
        <f t="shared" si="1"/>
        <v>12.581686028554127</v>
      </c>
      <c r="G19" s="889"/>
      <c r="H19" s="892">
        <v>352.44430999999997</v>
      </c>
      <c r="I19" s="891">
        <v>249.99152999999998</v>
      </c>
      <c r="J19" s="865">
        <v>102.45277999999999</v>
      </c>
      <c r="K19" s="867">
        <f t="shared" si="0"/>
        <v>29.069210962719186</v>
      </c>
    </row>
    <row r="20" spans="1:11" s="428" customFormat="1" ht="24.65" customHeight="1">
      <c r="A20" s="368" t="s">
        <v>171</v>
      </c>
      <c r="B20" s="369"/>
      <c r="C20" s="873">
        <v>242.13724000000002</v>
      </c>
      <c r="D20" s="888">
        <v>199.55653000000001</v>
      </c>
      <c r="E20" s="862">
        <v>42.580709999999996</v>
      </c>
      <c r="F20" s="863">
        <f t="shared" si="1"/>
        <v>17.585361921198075</v>
      </c>
      <c r="G20" s="889"/>
      <c r="H20" s="862">
        <v>114.54199</v>
      </c>
      <c r="I20" s="888">
        <v>75.964920000000006</v>
      </c>
      <c r="J20" s="862">
        <v>38.577069999999992</v>
      </c>
      <c r="K20" s="864">
        <f t="shared" si="0"/>
        <v>33.679413113042642</v>
      </c>
    </row>
    <row r="21" spans="1:11" s="428" customFormat="1" ht="12.75" customHeight="1">
      <c r="A21" s="371" t="s">
        <v>166</v>
      </c>
      <c r="B21" s="369"/>
      <c r="C21" s="890">
        <v>760.17886999999996</v>
      </c>
      <c r="D21" s="891">
        <v>682.45393999999999</v>
      </c>
      <c r="E21" s="865">
        <v>77.724930000000001</v>
      </c>
      <c r="F21" s="866">
        <f t="shared" si="1"/>
        <v>10.224558070128943</v>
      </c>
      <c r="G21" s="889"/>
      <c r="H21" s="892">
        <v>215.07271000000003</v>
      </c>
      <c r="I21" s="891">
        <v>166.80986999999999</v>
      </c>
      <c r="J21" s="865">
        <v>48.262840000000004</v>
      </c>
      <c r="K21" s="867">
        <f t="shared" si="0"/>
        <v>22.440243580880161</v>
      </c>
    </row>
    <row r="22" spans="1:11" s="428" customFormat="1" ht="17.399999999999999" customHeight="1">
      <c r="A22" s="402" t="s">
        <v>200</v>
      </c>
      <c r="B22" s="367"/>
      <c r="C22" s="881">
        <v>2668.7349599999998</v>
      </c>
      <c r="D22" s="899">
        <v>2412.2559000000001</v>
      </c>
      <c r="E22" s="879">
        <v>256.47906</v>
      </c>
      <c r="F22" s="880">
        <f t="shared" si="1"/>
        <v>9.61051074176358</v>
      </c>
      <c r="G22" s="900"/>
      <c r="H22" s="879">
        <v>485.78824999999995</v>
      </c>
      <c r="I22" s="899">
        <v>385.55808000000002</v>
      </c>
      <c r="J22" s="879">
        <v>100.23017</v>
      </c>
      <c r="K22" s="901">
        <f t="shared" si="0"/>
        <v>20.632481333173455</v>
      </c>
    </row>
    <row r="23" spans="1:11" s="428" customFormat="1" ht="10.5">
      <c r="A23" s="374" t="s">
        <v>165</v>
      </c>
      <c r="B23" s="375"/>
      <c r="C23" s="893">
        <v>492.93801000000002</v>
      </c>
      <c r="D23" s="894">
        <v>419.44056</v>
      </c>
      <c r="E23" s="874">
        <v>73.497450000000001</v>
      </c>
      <c r="F23" s="875">
        <f t="shared" si="1"/>
        <v>14.91007966701533</v>
      </c>
      <c r="G23" s="889"/>
      <c r="H23" s="895">
        <v>119.28819</v>
      </c>
      <c r="I23" s="894">
        <v>79.686419999999998</v>
      </c>
      <c r="J23" s="874">
        <v>39.601770000000002</v>
      </c>
      <c r="K23" s="896">
        <f t="shared" si="0"/>
        <v>33.198399606868044</v>
      </c>
    </row>
    <row r="24" spans="1:11" s="428" customFormat="1" ht="12.75" customHeight="1">
      <c r="A24" s="377" t="s">
        <v>201</v>
      </c>
      <c r="B24" s="378"/>
      <c r="C24" s="878">
        <v>223.29566000000003</v>
      </c>
      <c r="D24" s="897">
        <v>190.55941999999999</v>
      </c>
      <c r="E24" s="876">
        <v>32.736240000000002</v>
      </c>
      <c r="F24" s="877">
        <f t="shared" si="1"/>
        <v>14.660490938337093</v>
      </c>
      <c r="G24" s="889"/>
      <c r="H24" s="876">
        <v>60.900449999999999</v>
      </c>
      <c r="I24" s="897">
        <v>41.129940000000005</v>
      </c>
      <c r="J24" s="876">
        <v>19.770509999999998</v>
      </c>
      <c r="K24" s="898">
        <f t="shared" si="0"/>
        <v>32.463651746415657</v>
      </c>
    </row>
    <row r="25" spans="1:11" s="428" customFormat="1" ht="12.75" customHeight="1">
      <c r="A25" s="371" t="s">
        <v>159</v>
      </c>
      <c r="B25" s="369"/>
      <c r="C25" s="890">
        <v>695.60267999999996</v>
      </c>
      <c r="D25" s="891">
        <v>608.07243999999992</v>
      </c>
      <c r="E25" s="865">
        <v>87.530240000000006</v>
      </c>
      <c r="F25" s="866">
        <f t="shared" si="1"/>
        <v>12.583367275123209</v>
      </c>
      <c r="G25" s="889"/>
      <c r="H25" s="892">
        <v>179.91109</v>
      </c>
      <c r="I25" s="891">
        <v>108.23569000000001</v>
      </c>
      <c r="J25" s="865">
        <v>71.67540000000001</v>
      </c>
      <c r="K25" s="867">
        <f t="shared" si="0"/>
        <v>39.839345089844102</v>
      </c>
    </row>
    <row r="26" spans="1:11" s="428" customFormat="1" ht="12.75" customHeight="1">
      <c r="A26" s="368" t="s">
        <v>160</v>
      </c>
      <c r="B26" s="369"/>
      <c r="C26" s="873">
        <v>110.23957</v>
      </c>
      <c r="D26" s="888">
        <v>96.03152</v>
      </c>
      <c r="E26" s="862">
        <v>14.208049999999998</v>
      </c>
      <c r="F26" s="863">
        <f t="shared" si="1"/>
        <v>12.888339459234102</v>
      </c>
      <c r="G26" s="889"/>
      <c r="H26" s="862">
        <v>22.347430000000003</v>
      </c>
      <c r="I26" s="888">
        <v>16.364080000000001</v>
      </c>
      <c r="J26" s="862">
        <v>5.9833500000000015</v>
      </c>
      <c r="K26" s="864">
        <f t="shared" si="0"/>
        <v>26.77421967537207</v>
      </c>
    </row>
    <row r="27" spans="1:11" s="428" customFormat="1" ht="12.15" customHeight="1">
      <c r="A27" s="967"/>
      <c r="B27" s="968"/>
      <c r="C27" s="438"/>
      <c r="D27" s="438"/>
      <c r="E27" s="438"/>
      <c r="F27" s="883"/>
      <c r="G27" s="883"/>
      <c r="H27" s="969"/>
      <c r="I27" s="969"/>
      <c r="J27" s="969"/>
      <c r="K27" s="870"/>
    </row>
    <row r="28" spans="1:11" ht="12.75" customHeight="1">
      <c r="A28" s="1156" t="s">
        <v>36</v>
      </c>
      <c r="B28" s="1155"/>
      <c r="C28" s="1155"/>
      <c r="D28" s="1155"/>
      <c r="E28" s="1155"/>
      <c r="F28" s="1155"/>
      <c r="G28" s="1155"/>
      <c r="H28" s="1155"/>
      <c r="I28" s="1155"/>
      <c r="J28" s="1155"/>
      <c r="K28" s="1157"/>
    </row>
    <row r="29" spans="1:11" ht="12.75" customHeight="1">
      <c r="A29" s="422" t="s">
        <v>27</v>
      </c>
      <c r="B29" s="423"/>
      <c r="C29" s="884">
        <v>8366.9698200000003</v>
      </c>
      <c r="D29" s="884">
        <v>7430.3664499999995</v>
      </c>
      <c r="E29" s="884">
        <v>936.60337000000004</v>
      </c>
      <c r="F29" s="885">
        <f>IFERROR(100*E29/(D29+E29),"-")</f>
        <v>11.194056990156563</v>
      </c>
      <c r="G29" s="886"/>
      <c r="H29" s="884">
        <v>1507.6451999999999</v>
      </c>
      <c r="I29" s="884">
        <v>1178.7435700000001</v>
      </c>
      <c r="J29" s="884">
        <v>328.90163000000001</v>
      </c>
      <c r="K29" s="887">
        <f t="shared" ref="K29:K46" si="2">IFERROR(100*J29/(I29+J29),"-")</f>
        <v>21.815585656359996</v>
      </c>
    </row>
    <row r="30" spans="1:11" ht="12.75" customHeight="1">
      <c r="A30" s="368" t="s">
        <v>170</v>
      </c>
      <c r="B30" s="369"/>
      <c r="C30" s="873">
        <v>1333.38877</v>
      </c>
      <c r="D30" s="888">
        <v>1109.62221</v>
      </c>
      <c r="E30" s="862">
        <v>223.76656</v>
      </c>
      <c r="F30" s="863">
        <f t="shared" ref="F30:F46" si="3">IFERROR(100*E30/(D30+E30),"-")</f>
        <v>16.781794254949364</v>
      </c>
      <c r="G30" s="889"/>
      <c r="H30" s="862">
        <v>303.81107000000009</v>
      </c>
      <c r="I30" s="888">
        <v>248.30260000000001</v>
      </c>
      <c r="J30" s="862">
        <v>55.508470000000003</v>
      </c>
      <c r="K30" s="864">
        <f t="shared" si="2"/>
        <v>18.270720023467216</v>
      </c>
    </row>
    <row r="31" spans="1:11" ht="12.75" customHeight="1">
      <c r="A31" s="371" t="s">
        <v>161</v>
      </c>
      <c r="B31" s="369"/>
      <c r="C31" s="890">
        <v>240.40343000000001</v>
      </c>
      <c r="D31" s="891">
        <v>214.20867000000001</v>
      </c>
      <c r="E31" s="865">
        <v>26.194760000000002</v>
      </c>
      <c r="F31" s="866">
        <f t="shared" si="3"/>
        <v>10.896167330058477</v>
      </c>
      <c r="G31" s="889"/>
      <c r="H31" s="892">
        <v>40.733449999999998</v>
      </c>
      <c r="I31" s="891">
        <v>30.466929999999998</v>
      </c>
      <c r="J31" s="865">
        <v>10.26652</v>
      </c>
      <c r="K31" s="867">
        <f t="shared" si="2"/>
        <v>25.204150397277914</v>
      </c>
    </row>
    <row r="32" spans="1:11" ht="12.75" customHeight="1">
      <c r="A32" s="368" t="s">
        <v>168</v>
      </c>
      <c r="B32" s="369"/>
      <c r="C32" s="873">
        <v>145.75457</v>
      </c>
      <c r="D32" s="888">
        <v>131.95677000000001</v>
      </c>
      <c r="E32" s="862">
        <v>13.797800000000002</v>
      </c>
      <c r="F32" s="863">
        <f t="shared" si="3"/>
        <v>9.4664613260496751</v>
      </c>
      <c r="G32" s="889"/>
      <c r="H32" s="862">
        <v>36.407380000000003</v>
      </c>
      <c r="I32" s="888">
        <v>28.327320000000004</v>
      </c>
      <c r="J32" s="862">
        <v>8.0800599999999996</v>
      </c>
      <c r="K32" s="864">
        <f t="shared" si="2"/>
        <v>22.193467368429147</v>
      </c>
    </row>
    <row r="33" spans="1:11" ht="12.75" customHeight="1">
      <c r="A33" s="371" t="s">
        <v>156</v>
      </c>
      <c r="B33" s="369"/>
      <c r="C33" s="890">
        <v>217.98868999999999</v>
      </c>
      <c r="D33" s="891">
        <v>193.33813000000001</v>
      </c>
      <c r="E33" s="865">
        <v>24.650559999999999</v>
      </c>
      <c r="F33" s="866">
        <f t="shared" si="3"/>
        <v>11.308183007109221</v>
      </c>
      <c r="G33" s="889"/>
      <c r="H33" s="892">
        <v>40.267710000000008</v>
      </c>
      <c r="I33" s="891">
        <v>31.96698</v>
      </c>
      <c r="J33" s="865">
        <v>8.3007299999999997</v>
      </c>
      <c r="K33" s="867">
        <f t="shared" si="2"/>
        <v>20.613861577924347</v>
      </c>
    </row>
    <row r="34" spans="1:11" ht="12.75" customHeight="1">
      <c r="A34" s="368" t="s">
        <v>164</v>
      </c>
      <c r="B34" s="369"/>
      <c r="C34" s="873">
        <v>382.34868999999998</v>
      </c>
      <c r="D34" s="888">
        <v>339.31166000000002</v>
      </c>
      <c r="E34" s="862">
        <v>43.037030000000001</v>
      </c>
      <c r="F34" s="863">
        <f t="shared" si="3"/>
        <v>11.255963764384807</v>
      </c>
      <c r="G34" s="889"/>
      <c r="H34" s="862">
        <v>77.97675000000001</v>
      </c>
      <c r="I34" s="888">
        <v>51.931619999999995</v>
      </c>
      <c r="J34" s="862">
        <v>26.04513</v>
      </c>
      <c r="K34" s="864">
        <f t="shared" si="2"/>
        <v>33.40114841924035</v>
      </c>
    </row>
    <row r="35" spans="1:11" ht="12.75" customHeight="1">
      <c r="A35" s="371" t="s">
        <v>162</v>
      </c>
      <c r="B35" s="369"/>
      <c r="C35" s="890">
        <v>92.9773</v>
      </c>
      <c r="D35" s="891">
        <v>82.544170000000008</v>
      </c>
      <c r="E35" s="865">
        <v>10.433129999999998</v>
      </c>
      <c r="F35" s="866">
        <f t="shared" si="3"/>
        <v>11.221158282720618</v>
      </c>
      <c r="G35" s="889"/>
      <c r="H35" s="892">
        <v>19.049949999999999</v>
      </c>
      <c r="I35" s="891">
        <v>14.996780000000001</v>
      </c>
      <c r="J35" s="865" t="s">
        <v>150</v>
      </c>
      <c r="K35" s="867" t="str">
        <f t="shared" si="2"/>
        <v>-</v>
      </c>
    </row>
    <row r="36" spans="1:11" ht="12.75" customHeight="1">
      <c r="A36" s="368" t="s">
        <v>167</v>
      </c>
      <c r="B36" s="369"/>
      <c r="C36" s="873">
        <v>376.48534999999998</v>
      </c>
      <c r="D36" s="888">
        <v>342.38509000000005</v>
      </c>
      <c r="E36" s="862">
        <v>34.100260000000006</v>
      </c>
      <c r="F36" s="863">
        <f t="shared" si="3"/>
        <v>9.0575264083980969</v>
      </c>
      <c r="G36" s="889"/>
      <c r="H36" s="862">
        <v>79.840090000000004</v>
      </c>
      <c r="I36" s="888">
        <v>57.457049999999995</v>
      </c>
      <c r="J36" s="862">
        <v>22.383039999999994</v>
      </c>
      <c r="K36" s="864">
        <f t="shared" si="2"/>
        <v>28.034838137081252</v>
      </c>
    </row>
    <row r="37" spans="1:11" ht="12.75" customHeight="1">
      <c r="A37" s="374" t="s">
        <v>169</v>
      </c>
      <c r="B37" s="375"/>
      <c r="C37" s="893">
        <v>372.37279000000001</v>
      </c>
      <c r="D37" s="894">
        <v>330.85640999999998</v>
      </c>
      <c r="E37" s="874">
        <v>41.516380000000005</v>
      </c>
      <c r="F37" s="875">
        <f t="shared" si="3"/>
        <v>11.1491443829717</v>
      </c>
      <c r="G37" s="889"/>
      <c r="H37" s="895">
        <v>71.429220000000001</v>
      </c>
      <c r="I37" s="894">
        <v>54.811749999999996</v>
      </c>
      <c r="J37" s="874">
        <v>16.617470000000001</v>
      </c>
      <c r="K37" s="896">
        <f t="shared" si="2"/>
        <v>23.264246760639413</v>
      </c>
    </row>
    <row r="38" spans="1:11" ht="12.75" customHeight="1">
      <c r="A38" s="377" t="s">
        <v>157</v>
      </c>
      <c r="B38" s="378"/>
      <c r="C38" s="878">
        <v>1509.8654300000001</v>
      </c>
      <c r="D38" s="897">
        <v>1370.0644299999999</v>
      </c>
      <c r="E38" s="876">
        <v>139.80099999999999</v>
      </c>
      <c r="F38" s="877">
        <f t="shared" si="3"/>
        <v>9.2591695406921133</v>
      </c>
      <c r="G38" s="889"/>
      <c r="H38" s="876">
        <v>196.97214000000002</v>
      </c>
      <c r="I38" s="897">
        <v>150.25009</v>
      </c>
      <c r="J38" s="876">
        <v>46.722050000000003</v>
      </c>
      <c r="K38" s="898">
        <f t="shared" si="2"/>
        <v>23.720131182003708</v>
      </c>
    </row>
    <row r="39" spans="1:11" ht="12.75" customHeight="1">
      <c r="A39" s="371" t="s">
        <v>199</v>
      </c>
      <c r="B39" s="369"/>
      <c r="C39" s="890">
        <v>941.16828999999996</v>
      </c>
      <c r="D39" s="891">
        <v>843.01089999999999</v>
      </c>
      <c r="E39" s="865">
        <v>98.157390000000007</v>
      </c>
      <c r="F39" s="866">
        <f t="shared" si="3"/>
        <v>10.429313337787869</v>
      </c>
      <c r="G39" s="889"/>
      <c r="H39" s="892">
        <v>149.33258999999998</v>
      </c>
      <c r="I39" s="891">
        <v>116.29376000000001</v>
      </c>
      <c r="J39" s="865">
        <v>33.038829999999997</v>
      </c>
      <c r="K39" s="867">
        <f t="shared" si="2"/>
        <v>22.124326645643791</v>
      </c>
    </row>
    <row r="40" spans="1:11" ht="12.75" customHeight="1">
      <c r="A40" s="368" t="s">
        <v>171</v>
      </c>
      <c r="B40" s="369"/>
      <c r="C40" s="873">
        <v>137.10354000000001</v>
      </c>
      <c r="D40" s="888">
        <v>114.19951</v>
      </c>
      <c r="E40" s="862">
        <v>22.904029999999999</v>
      </c>
      <c r="F40" s="863">
        <f t="shared" si="3"/>
        <v>16.70564450779316</v>
      </c>
      <c r="G40" s="889"/>
      <c r="H40" s="862">
        <v>48.332259999999998</v>
      </c>
      <c r="I40" s="888">
        <v>36.235239999999997</v>
      </c>
      <c r="J40" s="862">
        <v>12.097020000000001</v>
      </c>
      <c r="K40" s="864">
        <f t="shared" si="2"/>
        <v>25.028873054974049</v>
      </c>
    </row>
    <row r="41" spans="1:11" ht="12.75" customHeight="1">
      <c r="A41" s="371" t="s">
        <v>166</v>
      </c>
      <c r="B41" s="369"/>
      <c r="C41" s="890">
        <v>390.17264</v>
      </c>
      <c r="D41" s="891">
        <v>352.73770999999999</v>
      </c>
      <c r="E41" s="865">
        <v>37.434929999999994</v>
      </c>
      <c r="F41" s="866">
        <f t="shared" si="3"/>
        <v>9.5944528555359483</v>
      </c>
      <c r="G41" s="889"/>
      <c r="H41" s="892">
        <v>81.382710000000003</v>
      </c>
      <c r="I41" s="891">
        <v>70.399569999999997</v>
      </c>
      <c r="J41" s="865">
        <v>10.983140000000001</v>
      </c>
      <c r="K41" s="867">
        <f t="shared" si="2"/>
        <v>13.495667568701018</v>
      </c>
    </row>
    <row r="42" spans="1:11" ht="12.75" customHeight="1">
      <c r="A42" s="402" t="s">
        <v>200</v>
      </c>
      <c r="B42" s="367"/>
      <c r="C42" s="881">
        <v>1370.33257</v>
      </c>
      <c r="D42" s="899">
        <v>1253.1181399999998</v>
      </c>
      <c r="E42" s="879">
        <v>117.21443000000001</v>
      </c>
      <c r="F42" s="880">
        <f t="shared" si="3"/>
        <v>8.5537213787453084</v>
      </c>
      <c r="G42" s="900"/>
      <c r="H42" s="879">
        <v>199.97627</v>
      </c>
      <c r="I42" s="899">
        <v>169.07569999999998</v>
      </c>
      <c r="J42" s="879">
        <v>30.900570000000002</v>
      </c>
      <c r="K42" s="901">
        <f t="shared" si="2"/>
        <v>15.452118393847432</v>
      </c>
    </row>
    <row r="43" spans="1:11" ht="12.75" customHeight="1">
      <c r="A43" s="374" t="s">
        <v>165</v>
      </c>
      <c r="B43" s="375"/>
      <c r="C43" s="893">
        <v>285.01359000000002</v>
      </c>
      <c r="D43" s="894">
        <v>248.22142000000002</v>
      </c>
      <c r="E43" s="874">
        <v>36.792170000000006</v>
      </c>
      <c r="F43" s="875">
        <f t="shared" si="3"/>
        <v>12.908917781780161</v>
      </c>
      <c r="G43" s="889"/>
      <c r="H43" s="895">
        <v>49.061610000000002</v>
      </c>
      <c r="I43" s="894">
        <v>37.441240000000008</v>
      </c>
      <c r="J43" s="874">
        <v>11.620369999999999</v>
      </c>
      <c r="K43" s="896">
        <f t="shared" si="2"/>
        <v>23.68526022688615</v>
      </c>
    </row>
    <row r="44" spans="1:11" ht="12.75" customHeight="1">
      <c r="A44" s="377" t="s">
        <v>201</v>
      </c>
      <c r="B44" s="378"/>
      <c r="C44" s="878">
        <v>126.66992</v>
      </c>
      <c r="D44" s="897">
        <v>110.95141000000001</v>
      </c>
      <c r="E44" s="876">
        <v>15.71851</v>
      </c>
      <c r="F44" s="877">
        <f t="shared" si="3"/>
        <v>12.409031283828078</v>
      </c>
      <c r="G44" s="889"/>
      <c r="H44" s="876">
        <v>22.09986</v>
      </c>
      <c r="I44" s="897">
        <v>15.78937</v>
      </c>
      <c r="J44" s="876">
        <v>6.3104900000000006</v>
      </c>
      <c r="K44" s="898">
        <f t="shared" si="2"/>
        <v>28.554434281484141</v>
      </c>
    </row>
    <row r="45" spans="1:11" ht="12.75" customHeight="1">
      <c r="A45" s="371" t="s">
        <v>159</v>
      </c>
      <c r="B45" s="369"/>
      <c r="C45" s="890">
        <v>371.83812</v>
      </c>
      <c r="D45" s="891">
        <v>328.39450999999997</v>
      </c>
      <c r="E45" s="865">
        <v>43.443610000000007</v>
      </c>
      <c r="F45" s="866">
        <f t="shared" si="3"/>
        <v>11.68347398055907</v>
      </c>
      <c r="G45" s="889"/>
      <c r="H45" s="892">
        <v>66.317790000000016</v>
      </c>
      <c r="I45" s="891">
        <v>44.06982</v>
      </c>
      <c r="J45" s="865">
        <v>22.247970000000002</v>
      </c>
      <c r="K45" s="867">
        <f t="shared" si="2"/>
        <v>33.547514173798611</v>
      </c>
    </row>
    <row r="46" spans="1:11" ht="12.75" customHeight="1">
      <c r="A46" s="368" t="s">
        <v>160</v>
      </c>
      <c r="B46" s="369"/>
      <c r="C46" s="873">
        <v>58.401080000000007</v>
      </c>
      <c r="D46" s="888">
        <v>52.849449999999997</v>
      </c>
      <c r="E46" s="862">
        <v>5.5516300000000003</v>
      </c>
      <c r="F46" s="863">
        <f t="shared" si="3"/>
        <v>9.5060399567953198</v>
      </c>
      <c r="G46" s="889"/>
      <c r="H46" s="862">
        <v>8.0272600000000001</v>
      </c>
      <c r="I46" s="888">
        <v>6.5171800000000006</v>
      </c>
      <c r="J46" s="862" t="s">
        <v>150</v>
      </c>
      <c r="K46" s="864" t="str">
        <f t="shared" si="2"/>
        <v>-</v>
      </c>
    </row>
    <row r="47" spans="1:11" ht="5.25" customHeight="1">
      <c r="A47" s="967"/>
      <c r="B47" s="970"/>
      <c r="C47" s="438"/>
      <c r="D47" s="438"/>
      <c r="E47" s="438"/>
      <c r="F47" s="883"/>
      <c r="G47" s="883"/>
      <c r="H47" s="969"/>
      <c r="I47" s="969"/>
      <c r="J47" s="969"/>
      <c r="K47" s="870"/>
    </row>
    <row r="48" spans="1:11" ht="12.75" customHeight="1">
      <c r="A48" s="474" t="s">
        <v>38</v>
      </c>
      <c r="B48" s="475"/>
      <c r="C48" s="475"/>
      <c r="D48" s="475"/>
      <c r="E48" s="475"/>
      <c r="F48" s="475"/>
      <c r="G48" s="475"/>
      <c r="H48" s="475"/>
      <c r="I48" s="475"/>
      <c r="J48" s="475"/>
      <c r="K48" s="476"/>
    </row>
    <row r="49" spans="1:11" ht="12.75" customHeight="1">
      <c r="A49" s="422" t="s">
        <v>27</v>
      </c>
      <c r="B49" s="423"/>
      <c r="C49" s="884">
        <v>7150.78521</v>
      </c>
      <c r="D49" s="884">
        <v>6163.71713</v>
      </c>
      <c r="E49" s="884">
        <v>987.06808000000012</v>
      </c>
      <c r="F49" s="885">
        <f>IFERROR(100*E49/(D49+E49),"-")</f>
        <v>13.803632062946555</v>
      </c>
      <c r="G49" s="886"/>
      <c r="H49" s="884">
        <v>2133.7250999999997</v>
      </c>
      <c r="I49" s="884">
        <v>1487.16364</v>
      </c>
      <c r="J49" s="884">
        <v>646.56146000000001</v>
      </c>
      <c r="K49" s="887">
        <f t="shared" ref="K49:K66" si="4">IFERROR(100*J49/(I49+J49),"-")</f>
        <v>30.30200375859102</v>
      </c>
    </row>
    <row r="50" spans="1:11" ht="12.75" customHeight="1">
      <c r="A50" s="368" t="s">
        <v>170</v>
      </c>
      <c r="B50" s="369"/>
      <c r="C50" s="873">
        <v>1078.9716699999999</v>
      </c>
      <c r="D50" s="888">
        <v>851.87113999999997</v>
      </c>
      <c r="E50" s="862">
        <v>227.10052999999999</v>
      </c>
      <c r="F50" s="863">
        <f t="shared" ref="F50:F66" si="5">IFERROR(100*E50/(D50+E50),"-")</f>
        <v>21.047867735025889</v>
      </c>
      <c r="G50" s="889"/>
      <c r="H50" s="862">
        <v>355.69125999999994</v>
      </c>
      <c r="I50" s="888">
        <v>260.00763000000001</v>
      </c>
      <c r="J50" s="862">
        <v>95.683629999999994</v>
      </c>
      <c r="K50" s="864">
        <f t="shared" si="4"/>
        <v>26.900753760438192</v>
      </c>
    </row>
    <row r="51" spans="1:11" ht="12.75" customHeight="1">
      <c r="A51" s="371" t="s">
        <v>161</v>
      </c>
      <c r="B51" s="369"/>
      <c r="C51" s="890">
        <v>185.66518000000002</v>
      </c>
      <c r="D51" s="891">
        <v>158.38328000000001</v>
      </c>
      <c r="E51" s="865">
        <v>27.2819</v>
      </c>
      <c r="F51" s="866">
        <f t="shared" si="5"/>
        <v>14.694139202622699</v>
      </c>
      <c r="G51" s="889"/>
      <c r="H51" s="892">
        <v>72.148389999999992</v>
      </c>
      <c r="I51" s="891">
        <v>48.452060000000003</v>
      </c>
      <c r="J51" s="865">
        <v>23.696329999999996</v>
      </c>
      <c r="K51" s="867">
        <f t="shared" si="4"/>
        <v>32.843879121904173</v>
      </c>
    </row>
    <row r="52" spans="1:11" ht="12.75" customHeight="1">
      <c r="A52" s="368" t="s">
        <v>168</v>
      </c>
      <c r="B52" s="369"/>
      <c r="C52" s="873">
        <v>131.7569</v>
      </c>
      <c r="D52" s="888">
        <v>110.81998</v>
      </c>
      <c r="E52" s="862">
        <v>20.936920000000004</v>
      </c>
      <c r="F52" s="863">
        <f t="shared" si="5"/>
        <v>15.890568159997697</v>
      </c>
      <c r="G52" s="889"/>
      <c r="H52" s="862">
        <v>49.609700000000004</v>
      </c>
      <c r="I52" s="888">
        <v>32.748640000000002</v>
      </c>
      <c r="J52" s="862">
        <v>16.861059999999998</v>
      </c>
      <c r="K52" s="864">
        <f t="shared" si="4"/>
        <v>33.987425846155077</v>
      </c>
    </row>
    <row r="53" spans="1:11" ht="12.75" customHeight="1">
      <c r="A53" s="371" t="s">
        <v>156</v>
      </c>
      <c r="B53" s="369"/>
      <c r="C53" s="890">
        <v>189.68042</v>
      </c>
      <c r="D53" s="891">
        <v>164.68997999999999</v>
      </c>
      <c r="E53" s="865">
        <v>24.99044</v>
      </c>
      <c r="F53" s="866">
        <f t="shared" si="5"/>
        <v>13.175023547501635</v>
      </c>
      <c r="G53" s="889"/>
      <c r="H53" s="892">
        <v>57.263760000000005</v>
      </c>
      <c r="I53" s="891">
        <v>40.951510000000006</v>
      </c>
      <c r="J53" s="865">
        <v>16.312250000000002</v>
      </c>
      <c r="K53" s="867">
        <f t="shared" si="4"/>
        <v>28.486166468984923</v>
      </c>
    </row>
    <row r="54" spans="1:11" ht="12.75" customHeight="1">
      <c r="A54" s="368" t="s">
        <v>164</v>
      </c>
      <c r="B54" s="369"/>
      <c r="C54" s="873">
        <v>326.40291999999999</v>
      </c>
      <c r="D54" s="888">
        <v>288.73972000000003</v>
      </c>
      <c r="E54" s="862">
        <v>37.663199999999996</v>
      </c>
      <c r="F54" s="863">
        <f t="shared" si="5"/>
        <v>11.538867360622874</v>
      </c>
      <c r="G54" s="889"/>
      <c r="H54" s="862">
        <v>112.46163000000001</v>
      </c>
      <c r="I54" s="888">
        <v>64.09984</v>
      </c>
      <c r="J54" s="862">
        <v>48.361789999999999</v>
      </c>
      <c r="K54" s="864">
        <f t="shared" si="4"/>
        <v>43.002924641942322</v>
      </c>
    </row>
    <row r="55" spans="1:11" ht="12.75" customHeight="1">
      <c r="A55" s="371" t="s">
        <v>162</v>
      </c>
      <c r="B55" s="369"/>
      <c r="C55" s="890">
        <v>78.005799999999994</v>
      </c>
      <c r="D55" s="891">
        <v>67.859619999999993</v>
      </c>
      <c r="E55" s="865">
        <v>10.146179999999999</v>
      </c>
      <c r="F55" s="866">
        <f t="shared" si="5"/>
        <v>13.00695589302334</v>
      </c>
      <c r="G55" s="889"/>
      <c r="H55" s="892">
        <v>33.413960000000003</v>
      </c>
      <c r="I55" s="891">
        <v>23.014430000000001</v>
      </c>
      <c r="J55" s="865">
        <v>10.39953</v>
      </c>
      <c r="K55" s="867">
        <f t="shared" si="4"/>
        <v>31.123308940335114</v>
      </c>
    </row>
    <row r="56" spans="1:11" ht="12.75" customHeight="1">
      <c r="A56" s="368" t="s">
        <v>167</v>
      </c>
      <c r="B56" s="369"/>
      <c r="C56" s="873">
        <v>297.08243999999996</v>
      </c>
      <c r="D56" s="888">
        <v>261.23622999999998</v>
      </c>
      <c r="E56" s="862">
        <v>35.846209999999999</v>
      </c>
      <c r="F56" s="863">
        <f t="shared" si="5"/>
        <v>12.066081724655286</v>
      </c>
      <c r="G56" s="889"/>
      <c r="H56" s="862">
        <v>127.96912</v>
      </c>
      <c r="I56" s="888">
        <v>85.421360000000007</v>
      </c>
      <c r="J56" s="862">
        <v>42.547759999999997</v>
      </c>
      <c r="K56" s="864">
        <f t="shared" si="4"/>
        <v>33.24845869065912</v>
      </c>
    </row>
    <row r="57" spans="1:11" ht="12.75" customHeight="1">
      <c r="A57" s="374" t="s">
        <v>169</v>
      </c>
      <c r="B57" s="375"/>
      <c r="C57" s="893">
        <v>266.85980000000001</v>
      </c>
      <c r="D57" s="894">
        <v>226.42785000000001</v>
      </c>
      <c r="E57" s="874">
        <v>40.431950000000001</v>
      </c>
      <c r="F57" s="875">
        <f t="shared" si="5"/>
        <v>15.151008132360138</v>
      </c>
      <c r="G57" s="889"/>
      <c r="H57" s="895">
        <v>90.735560000000007</v>
      </c>
      <c r="I57" s="894">
        <v>58.620980000000003</v>
      </c>
      <c r="J57" s="874">
        <v>32.114580000000004</v>
      </c>
      <c r="K57" s="896">
        <f t="shared" si="4"/>
        <v>35.393598716974914</v>
      </c>
    </row>
    <row r="58" spans="1:11" ht="12.75" customHeight="1">
      <c r="A58" s="377" t="s">
        <v>157</v>
      </c>
      <c r="B58" s="378"/>
      <c r="C58" s="878">
        <v>1345.2686699999999</v>
      </c>
      <c r="D58" s="897">
        <v>1210.76623</v>
      </c>
      <c r="E58" s="876">
        <v>134.50244000000001</v>
      </c>
      <c r="F58" s="877">
        <f t="shared" si="5"/>
        <v>9.9981842288797242</v>
      </c>
      <c r="G58" s="889"/>
      <c r="H58" s="876">
        <v>299.32495</v>
      </c>
      <c r="I58" s="897">
        <v>238.32229000000004</v>
      </c>
      <c r="J58" s="876">
        <v>61.002659999999999</v>
      </c>
      <c r="K58" s="898">
        <f t="shared" si="4"/>
        <v>20.380078573470065</v>
      </c>
    </row>
    <row r="59" spans="1:11" ht="12.75" customHeight="1">
      <c r="A59" s="371" t="s">
        <v>199</v>
      </c>
      <c r="B59" s="369"/>
      <c r="C59" s="890">
        <v>783.99668000000008</v>
      </c>
      <c r="D59" s="891">
        <v>665.09923000000003</v>
      </c>
      <c r="E59" s="865">
        <v>118.89745000000001</v>
      </c>
      <c r="F59" s="866">
        <f t="shared" si="5"/>
        <v>15.165555292912719</v>
      </c>
      <c r="G59" s="889"/>
      <c r="H59" s="892">
        <v>203.11172000000002</v>
      </c>
      <c r="I59" s="891">
        <v>133.69777000000002</v>
      </c>
      <c r="J59" s="865">
        <v>69.413949999999986</v>
      </c>
      <c r="K59" s="867">
        <f t="shared" si="4"/>
        <v>34.175255864112614</v>
      </c>
    </row>
    <row r="60" spans="1:11" ht="12.75" customHeight="1">
      <c r="A60" s="368" t="s">
        <v>171</v>
      </c>
      <c r="B60" s="369"/>
      <c r="C60" s="873">
        <v>105.0337</v>
      </c>
      <c r="D60" s="888">
        <v>85.357019999999991</v>
      </c>
      <c r="E60" s="862">
        <v>19.676680000000001</v>
      </c>
      <c r="F60" s="863">
        <f t="shared" si="5"/>
        <v>18.733682618054971</v>
      </c>
      <c r="G60" s="889"/>
      <c r="H60" s="862">
        <v>66.209730000000008</v>
      </c>
      <c r="I60" s="888">
        <v>39.729680000000002</v>
      </c>
      <c r="J60" s="862">
        <v>26.480049999999999</v>
      </c>
      <c r="K60" s="864">
        <f t="shared" si="4"/>
        <v>39.994197227507186</v>
      </c>
    </row>
    <row r="61" spans="1:11" ht="12.75" customHeight="1">
      <c r="A61" s="371" t="s">
        <v>166</v>
      </c>
      <c r="B61" s="369"/>
      <c r="C61" s="890">
        <v>370.00622999999996</v>
      </c>
      <c r="D61" s="891">
        <v>329.71623</v>
      </c>
      <c r="E61" s="865">
        <v>40.29</v>
      </c>
      <c r="F61" s="866">
        <f t="shared" si="5"/>
        <v>10.889005841874608</v>
      </c>
      <c r="G61" s="889"/>
      <c r="H61" s="892">
        <v>133.69</v>
      </c>
      <c r="I61" s="891">
        <v>96.410300000000007</v>
      </c>
      <c r="J61" s="865">
        <v>37.279700000000005</v>
      </c>
      <c r="K61" s="867">
        <f t="shared" si="4"/>
        <v>27.885182137781442</v>
      </c>
    </row>
    <row r="62" spans="1:11" ht="12.75" customHeight="1">
      <c r="A62" s="402" t="s">
        <v>200</v>
      </c>
      <c r="B62" s="367"/>
      <c r="C62" s="881">
        <v>1298.40239</v>
      </c>
      <c r="D62" s="899">
        <v>1159.1377600000001</v>
      </c>
      <c r="E62" s="879">
        <v>139.26462999999998</v>
      </c>
      <c r="F62" s="880">
        <f t="shared" si="5"/>
        <v>10.725845167305952</v>
      </c>
      <c r="G62" s="900"/>
      <c r="H62" s="879">
        <v>285.81197999999995</v>
      </c>
      <c r="I62" s="899">
        <v>216.48238000000001</v>
      </c>
      <c r="J62" s="879">
        <v>69.329599999999999</v>
      </c>
      <c r="K62" s="901">
        <f t="shared" si="4"/>
        <v>24.257065781497332</v>
      </c>
    </row>
    <row r="63" spans="1:11" ht="12.75" customHeight="1">
      <c r="A63" s="374" t="s">
        <v>165</v>
      </c>
      <c r="B63" s="375"/>
      <c r="C63" s="893">
        <v>207.92442</v>
      </c>
      <c r="D63" s="894">
        <v>171.21913999999998</v>
      </c>
      <c r="E63" s="874">
        <v>36.705280000000002</v>
      </c>
      <c r="F63" s="875">
        <f t="shared" si="5"/>
        <v>17.653183786685567</v>
      </c>
      <c r="G63" s="889"/>
      <c r="H63" s="895">
        <v>70.226579999999998</v>
      </c>
      <c r="I63" s="894">
        <v>42.245179999999998</v>
      </c>
      <c r="J63" s="874">
        <v>27.981399999999997</v>
      </c>
      <c r="K63" s="896">
        <f t="shared" si="4"/>
        <v>39.84445775374509</v>
      </c>
    </row>
    <row r="64" spans="1:11" ht="12.75" customHeight="1">
      <c r="A64" s="377" t="s">
        <v>201</v>
      </c>
      <c r="B64" s="378"/>
      <c r="C64" s="878">
        <v>96.625739999999993</v>
      </c>
      <c r="D64" s="897">
        <v>79.608010000000007</v>
      </c>
      <c r="E64" s="876">
        <v>17.01773</v>
      </c>
      <c r="F64" s="877">
        <f t="shared" si="5"/>
        <v>17.612004834322615</v>
      </c>
      <c r="G64" s="889"/>
      <c r="H64" s="876">
        <v>38.80059</v>
      </c>
      <c r="I64" s="897">
        <v>25.34057</v>
      </c>
      <c r="J64" s="876">
        <v>13.460020000000002</v>
      </c>
      <c r="K64" s="898">
        <f t="shared" si="4"/>
        <v>34.690245689562971</v>
      </c>
    </row>
    <row r="65" spans="1:12" ht="12.75" customHeight="1">
      <c r="A65" s="371" t="s">
        <v>159</v>
      </c>
      <c r="B65" s="369"/>
      <c r="C65" s="890">
        <v>323.76456000000002</v>
      </c>
      <c r="D65" s="891">
        <v>279.67793</v>
      </c>
      <c r="E65" s="865">
        <v>44.086630000000007</v>
      </c>
      <c r="F65" s="866">
        <f t="shared" si="5"/>
        <v>13.616879500338147</v>
      </c>
      <c r="G65" s="889"/>
      <c r="H65" s="892">
        <v>113.5933</v>
      </c>
      <c r="I65" s="891">
        <v>64.165869999999998</v>
      </c>
      <c r="J65" s="865">
        <v>49.427430000000001</v>
      </c>
      <c r="K65" s="867">
        <f t="shared" si="4"/>
        <v>43.512627945486223</v>
      </c>
    </row>
    <row r="66" spans="1:12" ht="12.75" customHeight="1" thickBot="1">
      <c r="A66" s="406" t="s">
        <v>160</v>
      </c>
      <c r="B66" s="407"/>
      <c r="C66" s="957">
        <v>51.838489999999993</v>
      </c>
      <c r="D66" s="971">
        <v>43.182070000000003</v>
      </c>
      <c r="E66" s="871">
        <v>8.6564199999999989</v>
      </c>
      <c r="F66" s="863">
        <f t="shared" si="5"/>
        <v>16.69882745427191</v>
      </c>
      <c r="G66" s="972"/>
      <c r="H66" s="871">
        <v>14.320170000000001</v>
      </c>
      <c r="I66" s="971">
        <v>9.8468999999999998</v>
      </c>
      <c r="J66" s="871" t="s">
        <v>150</v>
      </c>
      <c r="K66" s="947" t="str">
        <f t="shared" si="4"/>
        <v>-</v>
      </c>
    </row>
    <row r="67" spans="1:12" ht="6.75" customHeight="1" thickTop="1">
      <c r="A67" s="1208"/>
      <c r="B67" s="1208"/>
      <c r="C67" s="1208"/>
      <c r="D67" s="1208"/>
      <c r="E67" s="1208"/>
      <c r="F67" s="1209"/>
      <c r="G67" s="429"/>
      <c r="H67" s="1208"/>
      <c r="I67" s="1208"/>
      <c r="J67" s="1210"/>
      <c r="K67" s="1211"/>
    </row>
    <row r="68" spans="1:12">
      <c r="A68" s="771" t="s">
        <v>344</v>
      </c>
      <c r="J68" s="1261" t="s">
        <v>528</v>
      </c>
      <c r="K68" s="1261"/>
    </row>
    <row r="71" spans="1:12" ht="13.65" customHeight="1">
      <c r="A71" s="579"/>
      <c r="B71" s="579"/>
      <c r="C71" s="579"/>
      <c r="D71" s="579"/>
      <c r="E71" s="579"/>
      <c r="F71" s="579"/>
      <c r="G71" s="579"/>
      <c r="H71" s="579"/>
      <c r="I71" s="579"/>
      <c r="J71" s="579"/>
      <c r="K71" s="579"/>
      <c r="L71" s="579"/>
    </row>
  </sheetData>
  <mergeCells count="5">
    <mergeCell ref="J68:K68"/>
    <mergeCell ref="A2:K2"/>
    <mergeCell ref="A5:A6"/>
    <mergeCell ref="C5:F5"/>
    <mergeCell ref="H5:K5"/>
  </mergeCells>
  <hyperlinks>
    <hyperlink ref="K4" location="'Indice tablas Mujeres'!A1" display="Indice" xr:uid="{00000000-0004-0000-16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portrait" r:id="rId1"/>
  <headerFooter differentFirst="1">
    <oddFooter>&amp;C&amp;P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25">
    <tabColor rgb="FFCD9BCD"/>
    <pageSetUpPr fitToPage="1"/>
  </sheetPr>
  <dimension ref="A1:M71"/>
  <sheetViews>
    <sheetView view="pageBreakPreview" zoomScaleNormal="100" zoomScaleSheetLayoutView="100" workbookViewId="0">
      <selection activeCell="A2" sqref="A2:K2"/>
    </sheetView>
  </sheetViews>
  <sheetFormatPr baseColWidth="10" defaultColWidth="11.453125" defaultRowHeight="13"/>
  <cols>
    <col min="1" max="1" width="14.54296875" style="409" customWidth="1"/>
    <col min="2" max="2" width="1.54296875" style="409" customWidth="1"/>
    <col min="3" max="3" width="9.08984375" style="409" customWidth="1"/>
    <col min="4" max="4" width="8.08984375" style="409" customWidth="1"/>
    <col min="5" max="5" width="8.08984375" style="421" customWidth="1"/>
    <col min="6" max="6" width="8.08984375" style="409" customWidth="1"/>
    <col min="7" max="7" width="8.08984375" style="421" customWidth="1"/>
    <col min="8" max="8" width="1.54296875" style="421" customWidth="1"/>
    <col min="9" max="9" width="13.08984375" style="409" customWidth="1"/>
    <col min="10" max="10" width="8.08984375" style="409" customWidth="1"/>
    <col min="11" max="11" width="8.08984375" style="421" customWidth="1"/>
    <col min="12" max="12" width="8.08984375" style="409" customWidth="1"/>
    <col min="13" max="13" width="8.08984375" style="421" customWidth="1"/>
    <col min="14" max="16384" width="11.453125" style="409"/>
  </cols>
  <sheetData>
    <row r="1" spans="1:13" ht="54.75" customHeight="1">
      <c r="A1" s="1212" t="s">
        <v>548</v>
      </c>
    </row>
    <row r="2" spans="1:13" s="2" customFormat="1" ht="15.5">
      <c r="A2" s="1334" t="s">
        <v>393</v>
      </c>
      <c r="B2" s="1334"/>
      <c r="C2" s="1334"/>
      <c r="D2" s="1334"/>
      <c r="E2" s="1334"/>
      <c r="F2" s="1334"/>
      <c r="G2" s="1334"/>
      <c r="H2" s="1334"/>
      <c r="I2" s="1334"/>
      <c r="J2" s="1334"/>
      <c r="K2" s="1334"/>
      <c r="L2" s="1334"/>
      <c r="M2" s="1334"/>
    </row>
    <row r="3" spans="1:13" s="2" customFormat="1" ht="4.5" customHeight="1">
      <c r="A3" s="518"/>
      <c r="B3" s="518"/>
      <c r="C3" s="518"/>
      <c r="D3" s="518"/>
      <c r="E3" s="518"/>
      <c r="F3" s="518"/>
      <c r="G3" s="518"/>
      <c r="H3" s="518"/>
      <c r="I3" s="518"/>
      <c r="J3" s="518"/>
      <c r="K3" s="518"/>
      <c r="L3" s="518"/>
    </row>
    <row r="4" spans="1:13" s="587" customFormat="1" ht="12.15" customHeight="1">
      <c r="A4" s="586"/>
      <c r="B4" s="582"/>
      <c r="C4" s="582"/>
      <c r="D4" s="582"/>
      <c r="E4" s="582"/>
      <c r="F4" s="582"/>
      <c r="G4" s="584"/>
      <c r="H4" s="582"/>
      <c r="I4" s="582"/>
      <c r="J4" s="582"/>
      <c r="K4" s="584"/>
      <c r="L4" s="582"/>
      <c r="M4" s="929" t="s">
        <v>212</v>
      </c>
    </row>
    <row r="5" spans="1:13" s="410" customFormat="1">
      <c r="A5" s="1335" t="s">
        <v>188</v>
      </c>
      <c r="B5" s="536"/>
      <c r="C5" s="1325" t="s">
        <v>189</v>
      </c>
      <c r="D5" s="1325" t="s">
        <v>190</v>
      </c>
      <c r="E5" s="1325"/>
      <c r="F5" s="1325" t="s">
        <v>191</v>
      </c>
      <c r="G5" s="1325"/>
      <c r="H5" s="533"/>
      <c r="I5" s="1325" t="s">
        <v>192</v>
      </c>
      <c r="J5" s="1325" t="s">
        <v>193</v>
      </c>
      <c r="K5" s="1325"/>
      <c r="L5" s="1325" t="s">
        <v>191</v>
      </c>
      <c r="M5" s="1326"/>
    </row>
    <row r="6" spans="1:13" ht="24.75" customHeight="1">
      <c r="A6" s="1340"/>
      <c r="B6" s="411"/>
      <c r="C6" s="1341"/>
      <c r="D6" s="412" t="s">
        <v>31</v>
      </c>
      <c r="E6" s="413" t="s">
        <v>144</v>
      </c>
      <c r="F6" s="412" t="s">
        <v>31</v>
      </c>
      <c r="G6" s="413" t="s">
        <v>144</v>
      </c>
      <c r="H6" s="414"/>
      <c r="I6" s="1341"/>
      <c r="J6" s="412" t="s">
        <v>31</v>
      </c>
      <c r="K6" s="413" t="s">
        <v>144</v>
      </c>
      <c r="L6" s="412" t="s">
        <v>31</v>
      </c>
      <c r="M6" s="415" t="s">
        <v>144</v>
      </c>
    </row>
    <row r="7" spans="1:13" ht="9" customHeight="1">
      <c r="A7" s="398"/>
      <c r="B7" s="399"/>
      <c r="C7" s="363"/>
      <c r="D7" s="400"/>
      <c r="E7" s="416"/>
      <c r="F7" s="400"/>
      <c r="G7" s="416"/>
      <c r="H7" s="416"/>
      <c r="I7" s="363"/>
      <c r="J7" s="400"/>
      <c r="K7" s="416"/>
      <c r="L7" s="400"/>
      <c r="M7" s="417"/>
    </row>
    <row r="8" spans="1:13" ht="12.75" customHeight="1">
      <c r="A8" s="384" t="s">
        <v>26</v>
      </c>
      <c r="B8" s="385"/>
      <c r="C8" s="385"/>
      <c r="D8" s="385"/>
      <c r="E8" s="385"/>
      <c r="F8" s="385"/>
      <c r="G8" s="385"/>
      <c r="H8" s="385"/>
      <c r="I8" s="385"/>
      <c r="J8" s="385"/>
      <c r="K8" s="385"/>
      <c r="L8" s="385"/>
      <c r="M8" s="386"/>
    </row>
    <row r="9" spans="1:13" ht="12.75" customHeight="1">
      <c r="A9" s="366" t="s">
        <v>27</v>
      </c>
      <c r="B9" s="367"/>
      <c r="C9" s="859">
        <v>3089.6681100000001</v>
      </c>
      <c r="D9" s="859">
        <v>191.82250000000022</v>
      </c>
      <c r="E9" s="860">
        <f>IFERROR(100*D9/($C9-D9),"-")</f>
        <v>6.6194865364135191</v>
      </c>
      <c r="F9" s="859">
        <v>30.692349999999806</v>
      </c>
      <c r="G9" s="860">
        <f>IFERROR(100*F9/($C9-F9),"-")</f>
        <v>1.0033538153960331</v>
      </c>
      <c r="H9" s="973"/>
      <c r="I9" s="859">
        <v>19373.603449999999</v>
      </c>
      <c r="J9" s="859">
        <v>-115.64693999999872</v>
      </c>
      <c r="K9" s="860">
        <f>IFERROR(100*J9/($I9-J9),"-")</f>
        <v>-0.59338834324452816</v>
      </c>
      <c r="L9" s="859">
        <v>574.72358999999778</v>
      </c>
      <c r="M9" s="861">
        <f t="shared" ref="M9:M26" si="0">IFERROR(100*L9/($I9-L9),"-")</f>
        <v>3.0572225275128586</v>
      </c>
    </row>
    <row r="10" spans="1:13" ht="12.75" customHeight="1">
      <c r="A10" s="368" t="s">
        <v>170</v>
      </c>
      <c r="B10" s="369"/>
      <c r="C10" s="862">
        <v>474.16493000000003</v>
      </c>
      <c r="D10" s="862">
        <v>23.772830000000056</v>
      </c>
      <c r="E10" s="863">
        <f t="shared" ref="E10:E26" si="1">IFERROR(100*D10/($C10-D10),"-")</f>
        <v>5.2782519942068387</v>
      </c>
      <c r="F10" s="862">
        <v>21.852120000000014</v>
      </c>
      <c r="G10" s="863">
        <f t="shared" ref="G10:G26" si="2">IFERROR(100*F10/($C10-F10),"-")</f>
        <v>4.8311963572289747</v>
      </c>
      <c r="H10" s="889"/>
      <c r="I10" s="862">
        <v>3152.66732</v>
      </c>
      <c r="J10" s="862">
        <v>-9.1439100000002327</v>
      </c>
      <c r="K10" s="863">
        <f t="shared" ref="K10:K26" si="3">IFERROR(100*J10/($I10-J10),"-")</f>
        <v>-0.28919847944243754</v>
      </c>
      <c r="L10" s="862">
        <v>116.50926000000027</v>
      </c>
      <c r="M10" s="864">
        <f t="shared" si="0"/>
        <v>3.8373911271272969</v>
      </c>
    </row>
    <row r="11" spans="1:13" ht="12.75" customHeight="1">
      <c r="A11" s="371" t="s">
        <v>161</v>
      </c>
      <c r="B11" s="369"/>
      <c r="C11" s="865">
        <v>81.806570000000008</v>
      </c>
      <c r="D11" s="865">
        <v>5.2178600000000159</v>
      </c>
      <c r="E11" s="866">
        <f t="shared" si="1"/>
        <v>6.8128318129395531</v>
      </c>
      <c r="F11" s="865">
        <v>-3.9760600000000039</v>
      </c>
      <c r="G11" s="866">
        <f t="shared" si="2"/>
        <v>-4.6350409167916666</v>
      </c>
      <c r="H11" s="889"/>
      <c r="I11" s="865">
        <v>547.53166999999996</v>
      </c>
      <c r="J11" s="865">
        <v>-6.404989999999998</v>
      </c>
      <c r="K11" s="866">
        <f t="shared" si="3"/>
        <v>-1.1562675775963263</v>
      </c>
      <c r="L11" s="865">
        <v>8.8099300000000085</v>
      </c>
      <c r="M11" s="867">
        <f t="shared" si="0"/>
        <v>1.6353396096470896</v>
      </c>
    </row>
    <row r="12" spans="1:13" ht="12.75" customHeight="1">
      <c r="A12" s="368" t="s">
        <v>168</v>
      </c>
      <c r="B12" s="369"/>
      <c r="C12" s="862">
        <v>62.366640000000004</v>
      </c>
      <c r="D12" s="862">
        <v>9.5232400000000084</v>
      </c>
      <c r="E12" s="863">
        <f t="shared" si="1"/>
        <v>18.021626163343029</v>
      </c>
      <c r="F12" s="862">
        <v>4.8457800000000049</v>
      </c>
      <c r="G12" s="863">
        <f t="shared" si="2"/>
        <v>8.4243872570750948</v>
      </c>
      <c r="H12" s="889"/>
      <c r="I12" s="862">
        <v>373.86617000000001</v>
      </c>
      <c r="J12" s="862">
        <v>-4.3382299999999532</v>
      </c>
      <c r="K12" s="863">
        <f t="shared" si="3"/>
        <v>-1.1470596323046356</v>
      </c>
      <c r="L12" s="862">
        <v>1.7672900000000027</v>
      </c>
      <c r="M12" s="864">
        <f t="shared" si="0"/>
        <v>0.47495171176005763</v>
      </c>
    </row>
    <row r="13" spans="1:13" ht="12.75" customHeight="1">
      <c r="A13" s="371" t="s">
        <v>187</v>
      </c>
      <c r="B13" s="369"/>
      <c r="C13" s="865">
        <v>78.155969999999996</v>
      </c>
      <c r="D13" s="865">
        <v>8.7720199999999977</v>
      </c>
      <c r="E13" s="866">
        <f t="shared" si="1"/>
        <v>12.642722128100228</v>
      </c>
      <c r="F13" s="865">
        <v>15.000829999999993</v>
      </c>
      <c r="G13" s="866">
        <f t="shared" si="2"/>
        <v>23.752350165006352</v>
      </c>
      <c r="H13" s="889"/>
      <c r="I13" s="865">
        <v>536.46467000000007</v>
      </c>
      <c r="J13" s="865">
        <v>-66.633779999999888</v>
      </c>
      <c r="K13" s="866">
        <f t="shared" si="3"/>
        <v>-11.048574241900289</v>
      </c>
      <c r="L13" s="865">
        <v>2.7231200000001081</v>
      </c>
      <c r="M13" s="867">
        <f t="shared" si="0"/>
        <v>0.51019449394563876</v>
      </c>
    </row>
    <row r="14" spans="1:13" ht="12.75" customHeight="1">
      <c r="A14" s="368" t="s">
        <v>164</v>
      </c>
      <c r="B14" s="369"/>
      <c r="C14" s="862">
        <v>104.93089000000001</v>
      </c>
      <c r="D14" s="862">
        <v>7.4598199999999935</v>
      </c>
      <c r="E14" s="863">
        <f t="shared" si="1"/>
        <v>7.6533683276483906</v>
      </c>
      <c r="F14" s="862">
        <v>-4.8259299999999996</v>
      </c>
      <c r="G14" s="863">
        <f t="shared" si="2"/>
        <v>-4.3969295028773603</v>
      </c>
      <c r="H14" s="889"/>
      <c r="I14" s="862">
        <v>938.70711000000006</v>
      </c>
      <c r="J14" s="862">
        <v>28.278930000000059</v>
      </c>
      <c r="K14" s="863">
        <f t="shared" si="3"/>
        <v>3.106113213674917</v>
      </c>
      <c r="L14" s="862">
        <v>24.750050000000101</v>
      </c>
      <c r="M14" s="864">
        <f t="shared" si="0"/>
        <v>2.7080101553129969</v>
      </c>
    </row>
    <row r="15" spans="1:13" ht="12.75" customHeight="1">
      <c r="A15" s="371" t="s">
        <v>162</v>
      </c>
      <c r="B15" s="369"/>
      <c r="C15" s="865">
        <v>35.763190000000002</v>
      </c>
      <c r="D15" s="865">
        <v>2.0627100000000027</v>
      </c>
      <c r="E15" s="866">
        <f t="shared" si="1"/>
        <v>6.1207140076343212</v>
      </c>
      <c r="F15" s="865">
        <v>-2.893260000000005</v>
      </c>
      <c r="G15" s="866">
        <f t="shared" si="2"/>
        <v>-7.484546563380766</v>
      </c>
      <c r="H15" s="889"/>
      <c r="I15" s="865">
        <v>230.26153000000002</v>
      </c>
      <c r="J15" s="865">
        <v>-4.4347499999999798</v>
      </c>
      <c r="K15" s="866">
        <f t="shared" si="3"/>
        <v>-1.8895697878125635</v>
      </c>
      <c r="L15" s="865">
        <v>7.8442600000000198</v>
      </c>
      <c r="M15" s="867">
        <f t="shared" si="0"/>
        <v>3.5268214559058384</v>
      </c>
    </row>
    <row r="16" spans="1:13" ht="12.75" customHeight="1">
      <c r="A16" s="368" t="s">
        <v>167</v>
      </c>
      <c r="B16" s="369"/>
      <c r="C16" s="862">
        <v>158.45408999999998</v>
      </c>
      <c r="D16" s="862">
        <v>10.855389999999971</v>
      </c>
      <c r="E16" s="863">
        <f t="shared" si="1"/>
        <v>7.3546650478628672</v>
      </c>
      <c r="F16" s="862">
        <v>12.30195999999998</v>
      </c>
      <c r="G16" s="863">
        <f t="shared" si="2"/>
        <v>8.4172293623089729</v>
      </c>
      <c r="H16" s="889"/>
      <c r="I16" s="862">
        <v>894.21163999999999</v>
      </c>
      <c r="J16" s="862">
        <v>-15.875320000000102</v>
      </c>
      <c r="K16" s="863">
        <f t="shared" si="3"/>
        <v>-1.7443739661977027</v>
      </c>
      <c r="L16" s="862">
        <v>-1.132530000000088</v>
      </c>
      <c r="M16" s="864">
        <f t="shared" si="0"/>
        <v>-0.12649102299957879</v>
      </c>
    </row>
    <row r="17" spans="1:13" ht="12.75" customHeight="1">
      <c r="A17" s="374" t="s">
        <v>169</v>
      </c>
      <c r="B17" s="375"/>
      <c r="C17" s="874">
        <v>135.20490999999998</v>
      </c>
      <c r="D17" s="874">
        <v>2.3326399999999978</v>
      </c>
      <c r="E17" s="875">
        <f t="shared" si="1"/>
        <v>1.7555506502598308</v>
      </c>
      <c r="F17" s="874">
        <v>4.5847899999999981</v>
      </c>
      <c r="G17" s="875">
        <f t="shared" si="2"/>
        <v>3.510018211589454</v>
      </c>
      <c r="H17" s="889"/>
      <c r="I17" s="874">
        <v>814.91643999999997</v>
      </c>
      <c r="J17" s="874">
        <v>7.8300199999998767</v>
      </c>
      <c r="K17" s="875">
        <f t="shared" si="3"/>
        <v>0.97015880901575269</v>
      </c>
      <c r="L17" s="874">
        <v>34.229619999999954</v>
      </c>
      <c r="M17" s="896">
        <f t="shared" si="0"/>
        <v>4.3845520537928326</v>
      </c>
    </row>
    <row r="18" spans="1:13" ht="12.75" customHeight="1">
      <c r="A18" s="377" t="s">
        <v>157</v>
      </c>
      <c r="B18" s="378"/>
      <c r="C18" s="876">
        <v>500.06359999999995</v>
      </c>
      <c r="D18" s="876">
        <v>-7.9174100000000749</v>
      </c>
      <c r="E18" s="877">
        <f t="shared" si="1"/>
        <v>-1.5586035391362514</v>
      </c>
      <c r="F18" s="876">
        <v>-48.105340000000069</v>
      </c>
      <c r="G18" s="877">
        <f t="shared" si="2"/>
        <v>-8.775641319626768</v>
      </c>
      <c r="H18" s="889"/>
      <c r="I18" s="876">
        <v>3413.1629599999997</v>
      </c>
      <c r="J18" s="876">
        <v>-29.406560000000354</v>
      </c>
      <c r="K18" s="877">
        <f t="shared" si="3"/>
        <v>-0.85420380994950407</v>
      </c>
      <c r="L18" s="876">
        <v>105.38416999999981</v>
      </c>
      <c r="M18" s="898">
        <f t="shared" si="0"/>
        <v>3.1859497472622653</v>
      </c>
    </row>
    <row r="19" spans="1:13" ht="12.75" customHeight="1">
      <c r="A19" s="371" t="s">
        <v>163</v>
      </c>
      <c r="B19" s="369"/>
      <c r="C19" s="865">
        <v>361.70234000000005</v>
      </c>
      <c r="D19" s="865">
        <v>12.555620000000033</v>
      </c>
      <c r="E19" s="866">
        <f t="shared" si="1"/>
        <v>3.5960870547487982</v>
      </c>
      <c r="F19" s="865">
        <v>-19.055149999999969</v>
      </c>
      <c r="G19" s="866">
        <f t="shared" si="2"/>
        <v>-5.0045371398997212</v>
      </c>
      <c r="H19" s="889"/>
      <c r="I19" s="865">
        <v>2108.8467300000002</v>
      </c>
      <c r="J19" s="865">
        <v>6.9615499999999884</v>
      </c>
      <c r="K19" s="866">
        <f t="shared" si="3"/>
        <v>0.33120505659590727</v>
      </c>
      <c r="L19" s="865">
        <v>117.88207000000034</v>
      </c>
      <c r="M19" s="867">
        <f t="shared" si="0"/>
        <v>5.9208519552527044</v>
      </c>
    </row>
    <row r="20" spans="1:13" ht="12.75" customHeight="1">
      <c r="A20" s="368" t="s">
        <v>171</v>
      </c>
      <c r="B20" s="369"/>
      <c r="C20" s="862">
        <v>56.772589999999994</v>
      </c>
      <c r="D20" s="862">
        <v>-1.2474400000000117</v>
      </c>
      <c r="E20" s="863">
        <f t="shared" si="1"/>
        <v>-2.1500161237421138</v>
      </c>
      <c r="F20" s="862">
        <v>0.65042999999999296</v>
      </c>
      <c r="G20" s="863">
        <f t="shared" si="2"/>
        <v>1.1589539675593259</v>
      </c>
      <c r="H20" s="889"/>
      <c r="I20" s="862">
        <v>379.26944000000003</v>
      </c>
      <c r="J20" s="862">
        <v>-5.4700000000025284E-3</v>
      </c>
      <c r="K20" s="863">
        <f t="shared" si="3"/>
        <v>-1.4422256404997968E-3</v>
      </c>
      <c r="L20" s="862">
        <v>18.436379999999986</v>
      </c>
      <c r="M20" s="864">
        <f t="shared" si="0"/>
        <v>5.1093932468382981</v>
      </c>
    </row>
    <row r="21" spans="1:13" ht="12.75" customHeight="1">
      <c r="A21" s="371" t="s">
        <v>166</v>
      </c>
      <c r="B21" s="369"/>
      <c r="C21" s="865">
        <v>163.65227999999999</v>
      </c>
      <c r="D21" s="865">
        <v>13.858229999999992</v>
      </c>
      <c r="E21" s="866">
        <f t="shared" si="1"/>
        <v>9.251522340173052</v>
      </c>
      <c r="F21" s="865">
        <v>-0.98826999999999998</v>
      </c>
      <c r="G21" s="866">
        <f t="shared" si="2"/>
        <v>-0.60025917065996204</v>
      </c>
      <c r="H21" s="889"/>
      <c r="I21" s="865">
        <v>1023.2646199999999</v>
      </c>
      <c r="J21" s="865">
        <v>-6.4048500000001241</v>
      </c>
      <c r="K21" s="866">
        <f t="shared" si="3"/>
        <v>-0.62202970823249948</v>
      </c>
      <c r="L21" s="865">
        <v>34.642639999999801</v>
      </c>
      <c r="M21" s="867">
        <f t="shared" si="0"/>
        <v>3.5041341079630657</v>
      </c>
    </row>
    <row r="22" spans="1:13" ht="12.75" customHeight="1">
      <c r="A22" s="402" t="s">
        <v>155</v>
      </c>
      <c r="B22" s="367"/>
      <c r="C22" s="879">
        <v>541.73479999999995</v>
      </c>
      <c r="D22" s="879">
        <v>80.258789999999976</v>
      </c>
      <c r="E22" s="880">
        <f t="shared" si="1"/>
        <v>17.391757807735221</v>
      </c>
      <c r="F22" s="879">
        <v>55.136229999999955</v>
      </c>
      <c r="G22" s="880">
        <f t="shared" si="2"/>
        <v>11.330947807758655</v>
      </c>
      <c r="H22" s="900"/>
      <c r="I22" s="879">
        <v>3038.1395200000002</v>
      </c>
      <c r="J22" s="879">
        <v>-20.952969999999823</v>
      </c>
      <c r="K22" s="880">
        <f t="shared" si="3"/>
        <v>-0.6849407158656986</v>
      </c>
      <c r="L22" s="879">
        <v>23.671870000000581</v>
      </c>
      <c r="M22" s="901">
        <f t="shared" si="0"/>
        <v>0.78527530391645051</v>
      </c>
    </row>
    <row r="23" spans="1:13" ht="12.75" customHeight="1">
      <c r="A23" s="374" t="s">
        <v>165</v>
      </c>
      <c r="B23" s="375"/>
      <c r="C23" s="874">
        <v>89.438639999999992</v>
      </c>
      <c r="D23" s="874">
        <v>2.1080499999999915</v>
      </c>
      <c r="E23" s="875">
        <f t="shared" si="1"/>
        <v>2.4138735350350795</v>
      </c>
      <c r="F23" s="874">
        <v>4.532519999999991</v>
      </c>
      <c r="G23" s="875">
        <f t="shared" si="2"/>
        <v>5.3382724354852051</v>
      </c>
      <c r="H23" s="889"/>
      <c r="I23" s="874">
        <v>622.08454000000006</v>
      </c>
      <c r="J23" s="874">
        <v>8.5781800000000885</v>
      </c>
      <c r="K23" s="875">
        <f t="shared" si="3"/>
        <v>1.3982218538044315</v>
      </c>
      <c r="L23" s="874">
        <v>35.073190000000068</v>
      </c>
      <c r="M23" s="896">
        <f t="shared" si="0"/>
        <v>5.974874250727872</v>
      </c>
    </row>
    <row r="24" spans="1:13" ht="12.75" customHeight="1">
      <c r="A24" s="377" t="s">
        <v>158</v>
      </c>
      <c r="B24" s="378"/>
      <c r="C24" s="876">
        <v>42.24512</v>
      </c>
      <c r="D24" s="876">
        <v>7.9376299999999986</v>
      </c>
      <c r="E24" s="877">
        <f t="shared" si="1"/>
        <v>23.136726120156265</v>
      </c>
      <c r="F24" s="876">
        <v>3.996999999999673E-2</v>
      </c>
      <c r="G24" s="877">
        <f t="shared" si="2"/>
        <v>9.4704082321699426E-2</v>
      </c>
      <c r="H24" s="889"/>
      <c r="I24" s="876">
        <v>277.05003999999997</v>
      </c>
      <c r="J24" s="876">
        <v>-2.5666100000000824</v>
      </c>
      <c r="K24" s="877">
        <f t="shared" si="3"/>
        <v>-0.9179031363118334</v>
      </c>
      <c r="L24" s="876">
        <v>0.30441999999993641</v>
      </c>
      <c r="M24" s="898">
        <f t="shared" si="0"/>
        <v>0.10999993423561188</v>
      </c>
    </row>
    <row r="25" spans="1:13" ht="12.75" customHeight="1">
      <c r="A25" s="371" t="s">
        <v>159</v>
      </c>
      <c r="B25" s="369"/>
      <c r="C25" s="865">
        <v>174.52213999999998</v>
      </c>
      <c r="D25" s="865">
        <v>14.79789999999997</v>
      </c>
      <c r="E25" s="866">
        <f t="shared" si="1"/>
        <v>9.2646551331219165</v>
      </c>
      <c r="F25" s="865">
        <v>-9.6414600000000519</v>
      </c>
      <c r="G25" s="866">
        <f t="shared" si="2"/>
        <v>-5.2352690759737808</v>
      </c>
      <c r="H25" s="889"/>
      <c r="I25" s="865">
        <v>834.93822999999998</v>
      </c>
      <c r="J25" s="865">
        <v>-6.4839000000000624</v>
      </c>
      <c r="K25" s="866">
        <f t="shared" si="3"/>
        <v>-0.77058824207536136</v>
      </c>
      <c r="L25" s="865">
        <v>38.351660000000038</v>
      </c>
      <c r="M25" s="867">
        <f t="shared" si="0"/>
        <v>4.8144999481977262</v>
      </c>
    </row>
    <row r="26" spans="1:13" ht="12.75" customHeight="1">
      <c r="A26" s="368" t="s">
        <v>160</v>
      </c>
      <c r="B26" s="369"/>
      <c r="C26" s="862">
        <v>22.863439999999997</v>
      </c>
      <c r="D26" s="862">
        <v>-0.65010000000000545</v>
      </c>
      <c r="E26" s="863">
        <f t="shared" si="1"/>
        <v>-2.7647899890871614</v>
      </c>
      <c r="F26" s="862">
        <v>2.5470299999999995</v>
      </c>
      <c r="G26" s="863">
        <f t="shared" si="2"/>
        <v>12.536811375631816</v>
      </c>
      <c r="H26" s="889"/>
      <c r="I26" s="862">
        <v>132.2825</v>
      </c>
      <c r="J26" s="862">
        <v>1.1885299999999859</v>
      </c>
      <c r="K26" s="863">
        <f t="shared" si="3"/>
        <v>0.90662446182687562</v>
      </c>
      <c r="L26" s="862">
        <v>1.7158399999999858</v>
      </c>
      <c r="M26" s="864">
        <f t="shared" si="0"/>
        <v>1.314148650199052</v>
      </c>
    </row>
    <row r="27" spans="1:13" ht="9" customHeight="1">
      <c r="A27" s="418"/>
      <c r="B27" s="419"/>
      <c r="C27" s="420"/>
      <c r="D27" s="308"/>
      <c r="E27" s="309"/>
      <c r="F27" s="308"/>
      <c r="G27" s="309"/>
      <c r="H27" s="309"/>
      <c r="I27" s="420"/>
      <c r="J27" s="308"/>
      <c r="K27" s="309"/>
      <c r="L27" s="308"/>
      <c r="M27" s="310"/>
    </row>
    <row r="28" spans="1:13" ht="12.75" customHeight="1">
      <c r="A28" s="384" t="s">
        <v>36</v>
      </c>
      <c r="B28" s="385"/>
      <c r="C28" s="385"/>
      <c r="D28" s="385"/>
      <c r="E28" s="385"/>
      <c r="F28" s="385"/>
      <c r="G28" s="385"/>
      <c r="H28" s="385"/>
      <c r="I28" s="385"/>
      <c r="J28" s="385"/>
      <c r="K28" s="385"/>
      <c r="L28" s="385"/>
      <c r="M28" s="386"/>
    </row>
    <row r="29" spans="1:13" ht="12.75" customHeight="1">
      <c r="A29" s="366" t="s">
        <v>27</v>
      </c>
      <c r="B29" s="367"/>
      <c r="C29" s="859">
        <v>838.96513999999991</v>
      </c>
      <c r="D29" s="859">
        <v>35.427319999999895</v>
      </c>
      <c r="E29" s="860">
        <f t="shared" ref="E29:E46" si="4">IFERROR(100*D29/($C29-D29),"-")</f>
        <v>4.4089175541233265</v>
      </c>
      <c r="F29" s="859">
        <v>32.602279999999951</v>
      </c>
      <c r="G29" s="860">
        <f>IFERROR(100*F29/($C29-F29),"-")</f>
        <v>4.0431276807565206</v>
      </c>
      <c r="H29" s="973"/>
      <c r="I29" s="859">
        <v>11166.82748</v>
      </c>
      <c r="J29" s="859">
        <v>-15.069830000000366</v>
      </c>
      <c r="K29" s="860">
        <f>IFERROR(100*J29/($I29-J29),"-")</f>
        <v>-0.1347698836987474</v>
      </c>
      <c r="L29" s="859">
        <v>266.57122999999956</v>
      </c>
      <c r="M29" s="861">
        <f t="shared" ref="M29:M46" si="5">IFERROR(100*L29/($I29-L29),"-")</f>
        <v>2.4455501218147928</v>
      </c>
    </row>
    <row r="30" spans="1:13" ht="12.75" customHeight="1">
      <c r="A30" s="368" t="s">
        <v>170</v>
      </c>
      <c r="B30" s="369"/>
      <c r="C30" s="862">
        <v>102.51119</v>
      </c>
      <c r="D30" s="862">
        <v>-21.572910000000007</v>
      </c>
      <c r="E30" s="863">
        <f t="shared" si="4"/>
        <v>-17.385716622838871</v>
      </c>
      <c r="F30" s="862">
        <v>-16.159359999999992</v>
      </c>
      <c r="G30" s="863">
        <f t="shared" ref="G30:G46" si="6">IFERROR(100*F30/($C30-F30),"-")</f>
        <v>-13.616992589989676</v>
      </c>
      <c r="H30" s="974"/>
      <c r="I30" s="862">
        <v>1900.08483</v>
      </c>
      <c r="J30" s="862">
        <v>17.91858000000002</v>
      </c>
      <c r="K30" s="863">
        <f t="shared" ref="K30:K46" si="7">IFERROR(100*J30/($I30-J30),"-")</f>
        <v>0.95201898344527325</v>
      </c>
      <c r="L30" s="862">
        <v>85.433699999999817</v>
      </c>
      <c r="M30" s="864">
        <f t="shared" si="5"/>
        <v>4.7079958559307098</v>
      </c>
    </row>
    <row r="31" spans="1:13" ht="12.75" customHeight="1">
      <c r="A31" s="371" t="s">
        <v>161</v>
      </c>
      <c r="B31" s="369"/>
      <c r="C31" s="865">
        <v>18.475819999999999</v>
      </c>
      <c r="D31" s="865">
        <v>3.6280999999999999</v>
      </c>
      <c r="E31" s="866">
        <f t="shared" si="4"/>
        <v>24.435401529662467</v>
      </c>
      <c r="F31" s="865">
        <v>0.67181999999999675</v>
      </c>
      <c r="G31" s="866">
        <f t="shared" si="6"/>
        <v>3.7734217029880739</v>
      </c>
      <c r="H31" s="974"/>
      <c r="I31" s="865">
        <v>323.75283000000002</v>
      </c>
      <c r="J31" s="865">
        <v>-0.44263999999998305</v>
      </c>
      <c r="K31" s="866">
        <f t="shared" si="7"/>
        <v>-0.13653491210101826</v>
      </c>
      <c r="L31" s="865">
        <v>4.2600300000000288</v>
      </c>
      <c r="M31" s="867">
        <f t="shared" si="5"/>
        <v>1.3333727708417933</v>
      </c>
    </row>
    <row r="32" spans="1:13" ht="12.75" customHeight="1">
      <c r="A32" s="368" t="s">
        <v>168</v>
      </c>
      <c r="B32" s="369"/>
      <c r="C32" s="862">
        <v>12.355929999999999</v>
      </c>
      <c r="D32" s="862">
        <v>2.9662599999999983</v>
      </c>
      <c r="E32" s="863">
        <f t="shared" si="4"/>
        <v>31.590673580647653</v>
      </c>
      <c r="F32" s="862">
        <v>0.71269999999999989</v>
      </c>
      <c r="G32" s="863">
        <f t="shared" si="6"/>
        <v>6.1211536661218569</v>
      </c>
      <c r="H32" s="974"/>
      <c r="I32" s="862">
        <v>214.07206000000002</v>
      </c>
      <c r="J32" s="862">
        <v>-3.0454999999999757</v>
      </c>
      <c r="K32" s="863">
        <f t="shared" si="7"/>
        <v>-1.4026963088568127</v>
      </c>
      <c r="L32" s="862">
        <v>3.0256500000000131</v>
      </c>
      <c r="M32" s="864">
        <f t="shared" si="5"/>
        <v>1.4336420126739009</v>
      </c>
    </row>
    <row r="33" spans="1:13" ht="12.75" customHeight="1">
      <c r="A33" s="371" t="s">
        <v>187</v>
      </c>
      <c r="B33" s="369"/>
      <c r="C33" s="865">
        <v>22.861879999999996</v>
      </c>
      <c r="D33" s="865">
        <v>-1.5683200000000035</v>
      </c>
      <c r="E33" s="866">
        <f t="shared" si="4"/>
        <v>-6.4195954187849606</v>
      </c>
      <c r="F33" s="865">
        <v>2.3633799999999958</v>
      </c>
      <c r="G33" s="866">
        <f t="shared" si="6"/>
        <v>11.529526550723203</v>
      </c>
      <c r="H33" s="974"/>
      <c r="I33" s="865">
        <v>303.70770000000005</v>
      </c>
      <c r="J33" s="865">
        <v>-26.829719999999952</v>
      </c>
      <c r="K33" s="866">
        <f t="shared" si="7"/>
        <v>-8.1169992795369286</v>
      </c>
      <c r="L33" s="865">
        <v>0.94739000000004125</v>
      </c>
      <c r="M33" s="867">
        <f t="shared" si="5"/>
        <v>0.31291750229745807</v>
      </c>
    </row>
    <row r="34" spans="1:13" ht="12.75" customHeight="1">
      <c r="A34" s="368" t="s">
        <v>164</v>
      </c>
      <c r="B34" s="369"/>
      <c r="C34" s="862">
        <v>37.014299999999999</v>
      </c>
      <c r="D34" s="862">
        <v>4.3282299999999978</v>
      </c>
      <c r="E34" s="863">
        <f t="shared" si="4"/>
        <v>13.241818303638208</v>
      </c>
      <c r="F34" s="862">
        <v>4.3277300000000025</v>
      </c>
      <c r="G34" s="863">
        <f t="shared" si="6"/>
        <v>13.240086065928615</v>
      </c>
      <c r="H34" s="974"/>
      <c r="I34" s="862">
        <v>517.48707000000002</v>
      </c>
      <c r="J34" s="862">
        <v>8.7647700000000555</v>
      </c>
      <c r="K34" s="863">
        <f t="shared" si="7"/>
        <v>1.7228987209721407</v>
      </c>
      <c r="L34" s="862">
        <v>-4.4003000000000156</v>
      </c>
      <c r="M34" s="864">
        <f t="shared" si="5"/>
        <v>-0.84315127227547493</v>
      </c>
    </row>
    <row r="35" spans="1:13" ht="12.75" customHeight="1">
      <c r="A35" s="371" t="s">
        <v>162</v>
      </c>
      <c r="B35" s="369"/>
      <c r="C35" s="865">
        <v>8.3802500000000002</v>
      </c>
      <c r="D35" s="865">
        <v>2.9199999999995896E-3</v>
      </c>
      <c r="E35" s="866">
        <f t="shared" si="4"/>
        <v>3.4855974397565687E-2</v>
      </c>
      <c r="F35" s="865">
        <v>-0.62187000000000126</v>
      </c>
      <c r="G35" s="866">
        <f t="shared" si="6"/>
        <v>-6.908039439598685</v>
      </c>
      <c r="H35" s="974"/>
      <c r="I35" s="865">
        <v>130.87430000000001</v>
      </c>
      <c r="J35" s="865">
        <v>-0.93584999999998786</v>
      </c>
      <c r="K35" s="866">
        <f t="shared" si="7"/>
        <v>-0.70999843335280921</v>
      </c>
      <c r="L35" s="865">
        <v>0.20212000000000785</v>
      </c>
      <c r="M35" s="867">
        <f t="shared" si="5"/>
        <v>0.15467714704079158</v>
      </c>
    </row>
    <row r="36" spans="1:13" ht="12.75" customHeight="1">
      <c r="A36" s="368" t="s">
        <v>167</v>
      </c>
      <c r="B36" s="369"/>
      <c r="C36" s="862">
        <v>39.679670000000002</v>
      </c>
      <c r="D36" s="862">
        <v>5.4759600000000006</v>
      </c>
      <c r="E36" s="863">
        <f t="shared" si="4"/>
        <v>16.009842207175772</v>
      </c>
      <c r="F36" s="862">
        <v>6.2177599999999984</v>
      </c>
      <c r="G36" s="863">
        <f t="shared" si="6"/>
        <v>18.581605174360931</v>
      </c>
      <c r="H36" s="974"/>
      <c r="I36" s="862">
        <v>534.20384999999987</v>
      </c>
      <c r="J36" s="862">
        <v>-2.6618500000000722</v>
      </c>
      <c r="K36" s="863">
        <f t="shared" si="7"/>
        <v>-0.4958130124535936</v>
      </c>
      <c r="L36" s="862">
        <v>4.7663899999998876</v>
      </c>
      <c r="M36" s="864">
        <f t="shared" si="5"/>
        <v>0.90027441579216694</v>
      </c>
    </row>
    <row r="37" spans="1:13" ht="12.75" customHeight="1">
      <c r="A37" s="374" t="s">
        <v>169</v>
      </c>
      <c r="B37" s="375"/>
      <c r="C37" s="874">
        <v>31.793970000000002</v>
      </c>
      <c r="D37" s="874">
        <v>-4.2933299999999903</v>
      </c>
      <c r="E37" s="875">
        <f t="shared" si="4"/>
        <v>-11.897066280935375</v>
      </c>
      <c r="F37" s="874">
        <v>-0.44745999999999952</v>
      </c>
      <c r="G37" s="875">
        <f t="shared" si="6"/>
        <v>-1.3878416683130974</v>
      </c>
      <c r="H37" s="974"/>
      <c r="I37" s="874">
        <v>513.98397</v>
      </c>
      <c r="J37" s="874">
        <v>6.6400399999999991</v>
      </c>
      <c r="K37" s="875">
        <f t="shared" si="7"/>
        <v>1.3087847527810177</v>
      </c>
      <c r="L37" s="874">
        <v>25.431150000000002</v>
      </c>
      <c r="M37" s="896">
        <f t="shared" si="5"/>
        <v>5.2054044023325874</v>
      </c>
    </row>
    <row r="38" spans="1:13" ht="12.75" customHeight="1">
      <c r="A38" s="377" t="s">
        <v>157</v>
      </c>
      <c r="B38" s="378"/>
      <c r="C38" s="876">
        <v>163.66084000000001</v>
      </c>
      <c r="D38" s="876">
        <v>-9.9210699999999861</v>
      </c>
      <c r="E38" s="877">
        <f t="shared" si="4"/>
        <v>-5.7154976575611975</v>
      </c>
      <c r="F38" s="876">
        <v>-12.408689999999979</v>
      </c>
      <c r="G38" s="877">
        <f t="shared" si="6"/>
        <v>-7.0476078399255</v>
      </c>
      <c r="H38" s="974"/>
      <c r="I38" s="876">
        <v>1907.2418300000002</v>
      </c>
      <c r="J38" s="876">
        <v>-19.829929999999649</v>
      </c>
      <c r="K38" s="877">
        <f t="shared" si="7"/>
        <v>-1.0290187636811019</v>
      </c>
      <c r="L38" s="876">
        <v>11.617730000000165</v>
      </c>
      <c r="M38" s="898">
        <f t="shared" si="5"/>
        <v>0.61287098006404139</v>
      </c>
    </row>
    <row r="39" spans="1:13" ht="12.75" customHeight="1">
      <c r="A39" s="371" t="s">
        <v>163</v>
      </c>
      <c r="B39" s="369"/>
      <c r="C39" s="865">
        <v>106.36032</v>
      </c>
      <c r="D39" s="865">
        <v>17.237790000000004</v>
      </c>
      <c r="E39" s="866">
        <f t="shared" si="4"/>
        <v>19.341674882883154</v>
      </c>
      <c r="F39" s="865">
        <v>1.1792099999999976</v>
      </c>
      <c r="G39" s="866">
        <f t="shared" si="6"/>
        <v>1.1211233652126296</v>
      </c>
      <c r="H39" s="974"/>
      <c r="I39" s="865">
        <v>1238.6536100000001</v>
      </c>
      <c r="J39" s="865">
        <v>-10.997429999999895</v>
      </c>
      <c r="K39" s="866">
        <f t="shared" si="7"/>
        <v>-0.8800400790287739</v>
      </c>
      <c r="L39" s="865">
        <v>75.701120000000174</v>
      </c>
      <c r="M39" s="867">
        <f t="shared" si="5"/>
        <v>6.5093905942795809</v>
      </c>
    </row>
    <row r="40" spans="1:13" ht="12.75" customHeight="1">
      <c r="A40" s="368" t="s">
        <v>171</v>
      </c>
      <c r="B40" s="369"/>
      <c r="C40" s="862">
        <v>11.99034</v>
      </c>
      <c r="D40" s="862">
        <v>-0.47639999999999993</v>
      </c>
      <c r="E40" s="863">
        <f t="shared" si="4"/>
        <v>-3.82136789569687</v>
      </c>
      <c r="F40" s="862">
        <v>1.6677999999999997</v>
      </c>
      <c r="G40" s="863">
        <f t="shared" si="6"/>
        <v>16.15687611769971</v>
      </c>
      <c r="H40" s="974"/>
      <c r="I40" s="862">
        <v>229.52042</v>
      </c>
      <c r="J40" s="862">
        <v>0.73287999999999442</v>
      </c>
      <c r="K40" s="863">
        <f t="shared" si="7"/>
        <v>0.32033212997525756</v>
      </c>
      <c r="L40" s="862">
        <v>5.6882600000000139</v>
      </c>
      <c r="M40" s="864">
        <f t="shared" si="5"/>
        <v>2.5413059499582249</v>
      </c>
    </row>
    <row r="41" spans="1:13" ht="12.75" customHeight="1">
      <c r="A41" s="371" t="s">
        <v>166</v>
      </c>
      <c r="B41" s="369"/>
      <c r="C41" s="865">
        <v>39.846849999999996</v>
      </c>
      <c r="D41" s="865">
        <v>-2.0890500000000074</v>
      </c>
      <c r="E41" s="866">
        <f t="shared" si="4"/>
        <v>-4.9815313371121333</v>
      </c>
      <c r="F41" s="865">
        <v>-2.1926699999999997</v>
      </c>
      <c r="G41" s="866">
        <f t="shared" si="6"/>
        <v>-5.2157350987832398</v>
      </c>
      <c r="H41" s="974"/>
      <c r="I41" s="865">
        <v>557.08434999999997</v>
      </c>
      <c r="J41" s="865">
        <v>0.28431000000000495</v>
      </c>
      <c r="K41" s="866">
        <f t="shared" si="7"/>
        <v>5.1061418745588623E-2</v>
      </c>
      <c r="L41" s="865">
        <v>3.7809499999999616</v>
      </c>
      <c r="M41" s="867">
        <f t="shared" si="5"/>
        <v>0.6833411831555638</v>
      </c>
    </row>
    <row r="42" spans="1:13" ht="12.75" customHeight="1">
      <c r="A42" s="402" t="s">
        <v>155</v>
      </c>
      <c r="B42" s="367"/>
      <c r="C42" s="879">
        <v>156.39957999999999</v>
      </c>
      <c r="D42" s="879">
        <v>35.283109999999994</v>
      </c>
      <c r="E42" s="880">
        <f t="shared" si="4"/>
        <v>29.131554114811962</v>
      </c>
      <c r="F42" s="879">
        <v>34.560469999999995</v>
      </c>
      <c r="G42" s="880">
        <f t="shared" si="6"/>
        <v>28.365661896249897</v>
      </c>
      <c r="H42" s="975"/>
      <c r="I42" s="879">
        <v>1667.1822499999998</v>
      </c>
      <c r="J42" s="879">
        <v>1.0771899999999732</v>
      </c>
      <c r="K42" s="880">
        <f t="shared" si="7"/>
        <v>6.4653185796096996E-2</v>
      </c>
      <c r="L42" s="879">
        <v>7.117319999999836</v>
      </c>
      <c r="M42" s="901">
        <f t="shared" si="5"/>
        <v>0.42873744703466726</v>
      </c>
    </row>
    <row r="43" spans="1:13" ht="12.75" customHeight="1">
      <c r="A43" s="374" t="s">
        <v>165</v>
      </c>
      <c r="B43" s="375"/>
      <c r="C43" s="874">
        <v>23.755549999999999</v>
      </c>
      <c r="D43" s="874">
        <v>1.5824200000000026</v>
      </c>
      <c r="E43" s="875">
        <f t="shared" si="4"/>
        <v>7.1366559434775452</v>
      </c>
      <c r="F43" s="874">
        <v>6.2749299999999977</v>
      </c>
      <c r="G43" s="875">
        <f t="shared" si="6"/>
        <v>35.896495662053155</v>
      </c>
      <c r="H43" s="974"/>
      <c r="I43" s="874">
        <v>378.41382999999996</v>
      </c>
      <c r="J43" s="874">
        <v>9.8036099999999351</v>
      </c>
      <c r="K43" s="875">
        <f t="shared" si="7"/>
        <v>2.6596142667992044</v>
      </c>
      <c r="L43" s="874">
        <v>21.693879999999922</v>
      </c>
      <c r="M43" s="896">
        <f t="shared" si="5"/>
        <v>6.0814877328839945</v>
      </c>
    </row>
    <row r="44" spans="1:13" ht="12.75" customHeight="1">
      <c r="A44" s="377" t="s">
        <v>158</v>
      </c>
      <c r="B44" s="378"/>
      <c r="C44" s="876">
        <v>10.609970000000001</v>
      </c>
      <c r="D44" s="876">
        <v>0.75112000000000201</v>
      </c>
      <c r="E44" s="877">
        <f t="shared" si="4"/>
        <v>7.6187384938405804</v>
      </c>
      <c r="F44" s="876">
        <v>1.7367899999999992</v>
      </c>
      <c r="G44" s="877">
        <f t="shared" si="6"/>
        <v>19.573478730286087</v>
      </c>
      <c r="H44" s="974"/>
      <c r="I44" s="876">
        <v>160.99569</v>
      </c>
      <c r="J44" s="876">
        <v>-1.8269100000000265</v>
      </c>
      <c r="K44" s="877">
        <f t="shared" si="7"/>
        <v>-1.1220248294770052</v>
      </c>
      <c r="L44" s="876">
        <v>0.39197000000001481</v>
      </c>
      <c r="M44" s="898">
        <f t="shared" si="5"/>
        <v>0.24406034928706188</v>
      </c>
    </row>
    <row r="45" spans="1:13" ht="12.75" customHeight="1">
      <c r="A45" s="371" t="s">
        <v>159</v>
      </c>
      <c r="B45" s="369"/>
      <c r="C45" s="865">
        <v>46.775379999999998</v>
      </c>
      <c r="D45" s="865">
        <v>5.1238899999999958</v>
      </c>
      <c r="E45" s="866">
        <f t="shared" si="4"/>
        <v>12.301816813756231</v>
      </c>
      <c r="F45" s="865">
        <v>5.8916699999999977</v>
      </c>
      <c r="G45" s="866">
        <f t="shared" si="6"/>
        <v>14.410800781044573</v>
      </c>
      <c r="H45" s="974"/>
      <c r="I45" s="865">
        <v>478.53863999999999</v>
      </c>
      <c r="J45" s="865">
        <v>4.2955799999999726</v>
      </c>
      <c r="K45" s="866">
        <f t="shared" si="7"/>
        <v>0.90577603813537566</v>
      </c>
      <c r="L45" s="865">
        <v>17.834689999999966</v>
      </c>
      <c r="M45" s="867">
        <f t="shared" si="5"/>
        <v>3.8711823504009386</v>
      </c>
    </row>
    <row r="46" spans="1:13" ht="12.75" customHeight="1">
      <c r="A46" s="368" t="s">
        <v>160</v>
      </c>
      <c r="B46" s="369"/>
      <c r="C46" s="862" t="s">
        <v>150</v>
      </c>
      <c r="D46" s="862" t="s">
        <v>150</v>
      </c>
      <c r="E46" s="863" t="str">
        <f t="shared" si="4"/>
        <v>-</v>
      </c>
      <c r="F46" s="862" t="s">
        <v>150</v>
      </c>
      <c r="G46" s="863" t="str">
        <f t="shared" si="6"/>
        <v>-</v>
      </c>
      <c r="H46" s="974"/>
      <c r="I46" s="862">
        <v>76.844529999999992</v>
      </c>
      <c r="J46" s="862">
        <v>-0.6847100000000097</v>
      </c>
      <c r="K46" s="863">
        <f t="shared" si="7"/>
        <v>-0.88316356512718253</v>
      </c>
      <c r="L46" s="862">
        <v>-0.63406000000000518</v>
      </c>
      <c r="M46" s="864">
        <f t="shared" si="5"/>
        <v>-0.81836801624810829</v>
      </c>
    </row>
    <row r="47" spans="1:13" ht="9" customHeight="1">
      <c r="A47" s="418"/>
      <c r="B47" s="419"/>
      <c r="C47" s="420"/>
      <c r="D47" s="308"/>
      <c r="E47" s="309"/>
      <c r="F47" s="308"/>
      <c r="G47" s="309"/>
      <c r="H47" s="883"/>
      <c r="I47" s="420"/>
      <c r="J47" s="308"/>
      <c r="K47" s="309"/>
      <c r="L47" s="308"/>
      <c r="M47" s="310"/>
    </row>
    <row r="48" spans="1:13" ht="12.75" customHeight="1">
      <c r="A48" s="384" t="s">
        <v>38</v>
      </c>
      <c r="B48" s="385"/>
      <c r="C48" s="385"/>
      <c r="D48" s="385"/>
      <c r="E48" s="385"/>
      <c r="F48" s="385"/>
      <c r="G48" s="385"/>
      <c r="H48" s="385"/>
      <c r="I48" s="385"/>
      <c r="J48" s="385"/>
      <c r="K48" s="385"/>
      <c r="L48" s="385"/>
      <c r="M48" s="386"/>
    </row>
    <row r="49" spans="1:13" ht="12.75" customHeight="1">
      <c r="A49" s="366" t="s">
        <v>27</v>
      </c>
      <c r="B49" s="367"/>
      <c r="C49" s="859">
        <v>2250.7029700000003</v>
      </c>
      <c r="D49" s="859">
        <v>156.39518000000044</v>
      </c>
      <c r="E49" s="860">
        <f t="shared" ref="E49:E66" si="8">IFERROR(100*D49/($C49-D49),"-")</f>
        <v>7.4676311068871328</v>
      </c>
      <c r="F49" s="859">
        <v>-1.9099299999998038</v>
      </c>
      <c r="G49" s="860">
        <f>IFERROR(100*F49/($C49-F49),"-")</f>
        <v>-8.4787315210696157E-2</v>
      </c>
      <c r="H49" s="973"/>
      <c r="I49" s="859">
        <v>8206.7759700000006</v>
      </c>
      <c r="J49" s="859">
        <v>-100.57711000000018</v>
      </c>
      <c r="K49" s="860">
        <f>IFERROR(100*J49/($I49-J49),"-")</f>
        <v>-1.210699834609656</v>
      </c>
      <c r="L49" s="859">
        <v>308.15236000000004</v>
      </c>
      <c r="M49" s="861">
        <f t="shared" ref="M49:M66" si="9">IFERROR(100*L49/($I49-L49),"-")</f>
        <v>3.9013425023806145</v>
      </c>
    </row>
    <row r="50" spans="1:13" ht="12.75" customHeight="1">
      <c r="A50" s="368" t="s">
        <v>170</v>
      </c>
      <c r="B50" s="369"/>
      <c r="C50" s="862">
        <v>371.65373999999997</v>
      </c>
      <c r="D50" s="862">
        <v>45.345739999999978</v>
      </c>
      <c r="E50" s="863">
        <f t="shared" si="8"/>
        <v>13.896606886745031</v>
      </c>
      <c r="F50" s="862">
        <v>38.011479999999949</v>
      </c>
      <c r="G50" s="863">
        <f t="shared" ref="G50:G66" si="10">IFERROR(100*F50/($C50-F50),"-")</f>
        <v>11.392885301760018</v>
      </c>
      <c r="H50" s="889"/>
      <c r="I50" s="862">
        <v>1252.58249</v>
      </c>
      <c r="J50" s="862">
        <v>-27.062490000000025</v>
      </c>
      <c r="K50" s="863">
        <f t="shared" ref="K50:K66" si="11">IFERROR(100*J50/($I50-J50),"-")</f>
        <v>-2.1148436029499389</v>
      </c>
      <c r="L50" s="862">
        <v>31.075559999999996</v>
      </c>
      <c r="M50" s="864">
        <f t="shared" si="9"/>
        <v>2.5440346867291201</v>
      </c>
    </row>
    <row r="51" spans="1:13" ht="12.75" customHeight="1">
      <c r="A51" s="371" t="s">
        <v>161</v>
      </c>
      <c r="B51" s="369"/>
      <c r="C51" s="865">
        <v>63.330750000000002</v>
      </c>
      <c r="D51" s="865">
        <v>1.5897600000000054</v>
      </c>
      <c r="E51" s="866">
        <f t="shared" si="8"/>
        <v>2.5748858254459566</v>
      </c>
      <c r="F51" s="865">
        <v>-4.6478800000000078</v>
      </c>
      <c r="G51" s="866">
        <f t="shared" si="10"/>
        <v>-6.8372663585600462</v>
      </c>
      <c r="H51" s="889"/>
      <c r="I51" s="865">
        <v>223.77884000000003</v>
      </c>
      <c r="J51" s="865">
        <v>-5.9623499999999581</v>
      </c>
      <c r="K51" s="866">
        <f t="shared" si="11"/>
        <v>-2.5952464161955278</v>
      </c>
      <c r="L51" s="865">
        <v>4.549900000000008</v>
      </c>
      <c r="M51" s="867">
        <f t="shared" si="9"/>
        <v>2.0754102993883961</v>
      </c>
    </row>
    <row r="52" spans="1:13" ht="12.75" customHeight="1">
      <c r="A52" s="368" t="s">
        <v>168</v>
      </c>
      <c r="B52" s="369"/>
      <c r="C52" s="862">
        <v>50.010710000000003</v>
      </c>
      <c r="D52" s="862">
        <v>6.55698000000001</v>
      </c>
      <c r="E52" s="863">
        <f t="shared" si="8"/>
        <v>15.089567684983569</v>
      </c>
      <c r="F52" s="862">
        <v>4.1330800000000067</v>
      </c>
      <c r="G52" s="863">
        <f t="shared" si="10"/>
        <v>9.0089222132878426</v>
      </c>
      <c r="H52" s="889"/>
      <c r="I52" s="862">
        <v>159.79410999999999</v>
      </c>
      <c r="J52" s="862">
        <v>-1.2927300000000059</v>
      </c>
      <c r="K52" s="863">
        <f t="shared" si="11"/>
        <v>-0.80250503393077044</v>
      </c>
      <c r="L52" s="862">
        <v>-1.2583600000000388</v>
      </c>
      <c r="M52" s="864">
        <f t="shared" si="9"/>
        <v>-0.78133542441170789</v>
      </c>
    </row>
    <row r="53" spans="1:13" ht="12.75" customHeight="1">
      <c r="A53" s="371" t="s">
        <v>187</v>
      </c>
      <c r="B53" s="369"/>
      <c r="C53" s="865">
        <v>55.294090000000011</v>
      </c>
      <c r="D53" s="865">
        <v>10.340340000000019</v>
      </c>
      <c r="E53" s="866">
        <f t="shared" si="8"/>
        <v>23.002174457080937</v>
      </c>
      <c r="F53" s="865">
        <v>12.637450000000008</v>
      </c>
      <c r="G53" s="866">
        <f t="shared" si="10"/>
        <v>29.625985544102882</v>
      </c>
      <c r="H53" s="889"/>
      <c r="I53" s="865">
        <v>232.75697</v>
      </c>
      <c r="J53" s="865">
        <v>-39.804059999999964</v>
      </c>
      <c r="K53" s="866">
        <f t="shared" si="11"/>
        <v>-14.603723797198731</v>
      </c>
      <c r="L53" s="865">
        <v>1.7757299999999816</v>
      </c>
      <c r="M53" s="867">
        <f t="shared" si="9"/>
        <v>0.76877671970242323</v>
      </c>
    </row>
    <row r="54" spans="1:13" ht="12.75" customHeight="1">
      <c r="A54" s="368" t="s">
        <v>164</v>
      </c>
      <c r="B54" s="369"/>
      <c r="C54" s="862">
        <v>67.916589999999999</v>
      </c>
      <c r="D54" s="862">
        <v>3.1315900000000028</v>
      </c>
      <c r="E54" s="863">
        <f t="shared" si="8"/>
        <v>4.8338195569962226</v>
      </c>
      <c r="F54" s="862">
        <v>-9.1536599999999879</v>
      </c>
      <c r="G54" s="863">
        <f t="shared" si="10"/>
        <v>-11.877034264194018</v>
      </c>
      <c r="H54" s="889"/>
      <c r="I54" s="862">
        <v>421.22004000000004</v>
      </c>
      <c r="J54" s="862">
        <v>19.514160000000061</v>
      </c>
      <c r="K54" s="863">
        <f t="shared" si="11"/>
        <v>4.8578228429218067</v>
      </c>
      <c r="L54" s="862">
        <v>29.150350000000003</v>
      </c>
      <c r="M54" s="864">
        <f t="shared" si="9"/>
        <v>7.4349919780843043</v>
      </c>
    </row>
    <row r="55" spans="1:13" ht="12.75" customHeight="1">
      <c r="A55" s="371" t="s">
        <v>162</v>
      </c>
      <c r="B55" s="369"/>
      <c r="C55" s="865">
        <v>27.382939999999998</v>
      </c>
      <c r="D55" s="865">
        <v>2.0597899999999996</v>
      </c>
      <c r="E55" s="866">
        <f t="shared" si="8"/>
        <v>8.134019661850914</v>
      </c>
      <c r="F55" s="865">
        <v>-2.2713900000000038</v>
      </c>
      <c r="G55" s="866">
        <f t="shared" si="10"/>
        <v>-7.6595559569209746</v>
      </c>
      <c r="H55" s="889"/>
      <c r="I55" s="865">
        <v>99.387229999999988</v>
      </c>
      <c r="J55" s="865">
        <v>-3.4989000000000203</v>
      </c>
      <c r="K55" s="866">
        <f t="shared" si="11"/>
        <v>-3.40074993587573</v>
      </c>
      <c r="L55" s="865">
        <v>7.6421399999999835</v>
      </c>
      <c r="M55" s="867">
        <f t="shared" si="9"/>
        <v>8.3297536685614268</v>
      </c>
    </row>
    <row r="56" spans="1:13" ht="12.75" customHeight="1">
      <c r="A56" s="368" t="s">
        <v>167</v>
      </c>
      <c r="B56" s="369"/>
      <c r="C56" s="862">
        <v>118.77441999999999</v>
      </c>
      <c r="D56" s="862">
        <v>5.3794299999999851</v>
      </c>
      <c r="E56" s="863">
        <f t="shared" si="8"/>
        <v>4.7439750204131457</v>
      </c>
      <c r="F56" s="862">
        <v>6.0841999999999956</v>
      </c>
      <c r="G56" s="863">
        <f t="shared" si="10"/>
        <v>5.3990488260649387</v>
      </c>
      <c r="H56" s="889"/>
      <c r="I56" s="862">
        <v>360.00779</v>
      </c>
      <c r="J56" s="862">
        <v>-13.213469999999973</v>
      </c>
      <c r="K56" s="863">
        <f t="shared" si="11"/>
        <v>-3.5403851324010787</v>
      </c>
      <c r="L56" s="862">
        <v>-5.8989200000000324</v>
      </c>
      <c r="M56" s="864">
        <f t="shared" si="9"/>
        <v>-1.6121376948785748</v>
      </c>
    </row>
    <row r="57" spans="1:13" ht="12.75" customHeight="1">
      <c r="A57" s="374" t="s">
        <v>169</v>
      </c>
      <c r="B57" s="375"/>
      <c r="C57" s="874">
        <v>103.41094</v>
      </c>
      <c r="D57" s="874">
        <v>6.6259700000000095</v>
      </c>
      <c r="E57" s="875">
        <f t="shared" si="8"/>
        <v>6.8460733107630345</v>
      </c>
      <c r="F57" s="874">
        <v>5.0322500000000048</v>
      </c>
      <c r="G57" s="875">
        <f t="shared" si="10"/>
        <v>5.1151829730605325</v>
      </c>
      <c r="H57" s="889"/>
      <c r="I57" s="874">
        <v>300.93247000000002</v>
      </c>
      <c r="J57" s="874">
        <v>1.1899799999999914</v>
      </c>
      <c r="K57" s="875">
        <f t="shared" si="11"/>
        <v>0.39700077222951985</v>
      </c>
      <c r="L57" s="874">
        <v>8.7984700000000089</v>
      </c>
      <c r="M57" s="896">
        <f t="shared" si="9"/>
        <v>3.0117925335633675</v>
      </c>
    </row>
    <row r="58" spans="1:13" ht="12.75" customHeight="1">
      <c r="A58" s="377" t="s">
        <v>157</v>
      </c>
      <c r="B58" s="378"/>
      <c r="C58" s="876">
        <v>336.40276</v>
      </c>
      <c r="D58" s="876">
        <v>2.0036600000000249</v>
      </c>
      <c r="E58" s="877">
        <f t="shared" si="8"/>
        <v>0.59918223464118925</v>
      </c>
      <c r="F58" s="876">
        <v>-35.696650000000034</v>
      </c>
      <c r="G58" s="877">
        <f t="shared" si="10"/>
        <v>-9.5933100243292593</v>
      </c>
      <c r="H58" s="889"/>
      <c r="I58" s="876">
        <v>1505.9211300000002</v>
      </c>
      <c r="J58" s="876">
        <v>-9.5766299999997955</v>
      </c>
      <c r="K58" s="877">
        <f t="shared" si="11"/>
        <v>-0.63191317419035942</v>
      </c>
      <c r="L58" s="876">
        <v>93.76644000000033</v>
      </c>
      <c r="M58" s="898">
        <f t="shared" si="9"/>
        <v>6.6399552870514729</v>
      </c>
    </row>
    <row r="59" spans="1:13" ht="12.75" customHeight="1">
      <c r="A59" s="371" t="s">
        <v>163</v>
      </c>
      <c r="B59" s="369"/>
      <c r="C59" s="865">
        <v>255.34201999999999</v>
      </c>
      <c r="D59" s="865">
        <v>-4.6821699999999851</v>
      </c>
      <c r="E59" s="866">
        <f t="shared" si="8"/>
        <v>-1.8006670840893633</v>
      </c>
      <c r="F59" s="865">
        <v>-20.234359999999981</v>
      </c>
      <c r="G59" s="866">
        <f t="shared" si="10"/>
        <v>-7.3425596199500056</v>
      </c>
      <c r="H59" s="889"/>
      <c r="I59" s="865">
        <v>870.19311999999991</v>
      </c>
      <c r="J59" s="865">
        <v>17.958979999999883</v>
      </c>
      <c r="K59" s="866">
        <f t="shared" si="11"/>
        <v>2.107282395422446</v>
      </c>
      <c r="L59" s="865">
        <v>42.180949999999939</v>
      </c>
      <c r="M59" s="867">
        <f t="shared" si="9"/>
        <v>5.0942427573256488</v>
      </c>
    </row>
    <row r="60" spans="1:13" ht="12.75" customHeight="1">
      <c r="A60" s="368" t="s">
        <v>171</v>
      </c>
      <c r="B60" s="369"/>
      <c r="C60" s="862">
        <v>44.782249999999998</v>
      </c>
      <c r="D60" s="862">
        <v>-0.77103999999999928</v>
      </c>
      <c r="E60" s="863">
        <f t="shared" si="8"/>
        <v>-1.6926110057034285</v>
      </c>
      <c r="F60" s="862">
        <v>-1.0173699999999997</v>
      </c>
      <c r="G60" s="863">
        <f t="shared" si="10"/>
        <v>-2.2213503081466608</v>
      </c>
      <c r="H60" s="889"/>
      <c r="I60" s="862">
        <v>149.74902</v>
      </c>
      <c r="J60" s="862">
        <v>-0.73834999999999695</v>
      </c>
      <c r="K60" s="863">
        <f t="shared" si="11"/>
        <v>-0.49063918121500627</v>
      </c>
      <c r="L60" s="862">
        <v>12.74812</v>
      </c>
      <c r="M60" s="864">
        <f t="shared" si="9"/>
        <v>9.3051359516616312</v>
      </c>
    </row>
    <row r="61" spans="1:13" ht="12.75" customHeight="1">
      <c r="A61" s="371" t="s">
        <v>166</v>
      </c>
      <c r="B61" s="369"/>
      <c r="C61" s="865">
        <v>123.80543</v>
      </c>
      <c r="D61" s="865">
        <v>15.947280000000006</v>
      </c>
      <c r="E61" s="866">
        <f t="shared" si="8"/>
        <v>14.78541955336709</v>
      </c>
      <c r="F61" s="865">
        <v>1.2043999999999926</v>
      </c>
      <c r="G61" s="866">
        <f t="shared" si="10"/>
        <v>0.98237347598139468</v>
      </c>
      <c r="H61" s="889"/>
      <c r="I61" s="865">
        <v>466.18027000000006</v>
      </c>
      <c r="J61" s="865">
        <v>-6.6891599999999016</v>
      </c>
      <c r="K61" s="866">
        <f t="shared" si="11"/>
        <v>-1.4145892239216864</v>
      </c>
      <c r="L61" s="865">
        <v>30.861690000000124</v>
      </c>
      <c r="M61" s="867">
        <f t="shared" si="9"/>
        <v>7.0894492948130381</v>
      </c>
    </row>
    <row r="62" spans="1:13" ht="12.75" customHeight="1">
      <c r="A62" s="402" t="s">
        <v>155</v>
      </c>
      <c r="B62" s="367"/>
      <c r="C62" s="879">
        <v>385.33521999999999</v>
      </c>
      <c r="D62" s="879">
        <v>44.975680000000011</v>
      </c>
      <c r="E62" s="880">
        <f t="shared" si="8"/>
        <v>13.214167582903659</v>
      </c>
      <c r="F62" s="879">
        <v>20.575760000000002</v>
      </c>
      <c r="G62" s="880">
        <f t="shared" si="10"/>
        <v>5.6409119588015626</v>
      </c>
      <c r="H62" s="900"/>
      <c r="I62" s="879">
        <v>1370.9572699999999</v>
      </c>
      <c r="J62" s="879">
        <v>-22.030160000000024</v>
      </c>
      <c r="K62" s="880">
        <f t="shared" si="11"/>
        <v>-1.5815045796931582</v>
      </c>
      <c r="L62" s="879">
        <v>16.554549999999836</v>
      </c>
      <c r="M62" s="901">
        <f t="shared" si="9"/>
        <v>1.2222767833779775</v>
      </c>
    </row>
    <row r="63" spans="1:13" ht="12.75" customHeight="1">
      <c r="A63" s="374" t="s">
        <v>165</v>
      </c>
      <c r="B63" s="375"/>
      <c r="C63" s="874">
        <v>65.683089999999993</v>
      </c>
      <c r="D63" s="874">
        <v>0.5256300000000067</v>
      </c>
      <c r="E63" s="875">
        <f t="shared" si="8"/>
        <v>0.8067073210036223</v>
      </c>
      <c r="F63" s="874">
        <v>-1.7424100000000067</v>
      </c>
      <c r="G63" s="875">
        <f t="shared" si="10"/>
        <v>-2.5842003396341244</v>
      </c>
      <c r="H63" s="889"/>
      <c r="I63" s="874">
        <v>243.67070999999999</v>
      </c>
      <c r="J63" s="874">
        <v>-1.2254300000000455</v>
      </c>
      <c r="K63" s="875">
        <f t="shared" si="11"/>
        <v>-0.50038763371282424</v>
      </c>
      <c r="L63" s="874">
        <v>13.379309999999975</v>
      </c>
      <c r="M63" s="896">
        <f t="shared" si="9"/>
        <v>5.8097306282388201</v>
      </c>
    </row>
    <row r="64" spans="1:13" ht="12.75" customHeight="1">
      <c r="A64" s="377" t="s">
        <v>158</v>
      </c>
      <c r="B64" s="378"/>
      <c r="C64" s="876">
        <v>31.635150000000003</v>
      </c>
      <c r="D64" s="876">
        <v>7.186510000000002</v>
      </c>
      <c r="E64" s="877">
        <f t="shared" si="8"/>
        <v>29.394313957749802</v>
      </c>
      <c r="F64" s="876">
        <v>-1.6968199999999953</v>
      </c>
      <c r="G64" s="877">
        <f t="shared" si="10"/>
        <v>-5.0906682083297072</v>
      </c>
      <c r="H64" s="889"/>
      <c r="I64" s="876">
        <v>116.05435000000001</v>
      </c>
      <c r="J64" s="876">
        <v>-0.73969999999998493</v>
      </c>
      <c r="K64" s="877">
        <f t="shared" si="11"/>
        <v>-0.63333705783812189</v>
      </c>
      <c r="L64" s="876">
        <v>-8.7549999999978922E-2</v>
      </c>
      <c r="M64" s="898">
        <f t="shared" si="9"/>
        <v>-7.538192504167654E-2</v>
      </c>
    </row>
    <row r="65" spans="1:13" ht="12.75" customHeight="1">
      <c r="A65" s="371" t="s">
        <v>159</v>
      </c>
      <c r="B65" s="369"/>
      <c r="C65" s="865">
        <v>127.74676000000001</v>
      </c>
      <c r="D65" s="865">
        <v>9.6740099999999956</v>
      </c>
      <c r="E65" s="866">
        <f t="shared" si="8"/>
        <v>8.1932622048694519</v>
      </c>
      <c r="F65" s="865">
        <v>-15.533130000000014</v>
      </c>
      <c r="G65" s="866">
        <f t="shared" si="10"/>
        <v>-10.841109663051816</v>
      </c>
      <c r="H65" s="889"/>
      <c r="I65" s="865">
        <v>356.39958999999999</v>
      </c>
      <c r="J65" s="865">
        <v>-10.779480000000035</v>
      </c>
      <c r="K65" s="866">
        <f t="shared" si="11"/>
        <v>-2.9357555701636353</v>
      </c>
      <c r="L65" s="865">
        <v>20.516970000000015</v>
      </c>
      <c r="M65" s="867">
        <f t="shared" si="9"/>
        <v>6.1083750031484261</v>
      </c>
    </row>
    <row r="66" spans="1:13" ht="12.75" customHeight="1" thickBot="1">
      <c r="A66" s="406" t="s">
        <v>160</v>
      </c>
      <c r="B66" s="407"/>
      <c r="C66" s="871">
        <v>18.584510000000002</v>
      </c>
      <c r="D66" s="871">
        <v>-0.19997000000000043</v>
      </c>
      <c r="E66" s="946">
        <f t="shared" si="8"/>
        <v>-1.0645490319668174</v>
      </c>
      <c r="F66" s="871">
        <v>2.3862799999999993</v>
      </c>
      <c r="G66" s="863">
        <f t="shared" si="10"/>
        <v>14.73173303502913</v>
      </c>
      <c r="H66" s="972"/>
      <c r="I66" s="871">
        <v>55.43797</v>
      </c>
      <c r="J66" s="871">
        <v>1.8732400000000027</v>
      </c>
      <c r="K66" s="863">
        <f t="shared" si="11"/>
        <v>3.4971519505465682</v>
      </c>
      <c r="L66" s="871">
        <v>2.3498999999999981</v>
      </c>
      <c r="M66" s="864">
        <f t="shared" si="9"/>
        <v>4.4264182141110009</v>
      </c>
    </row>
    <row r="67" spans="1:13" ht="4.5" customHeight="1" thickTop="1"/>
    <row r="68" spans="1:13">
      <c r="A68" s="771" t="s">
        <v>344</v>
      </c>
      <c r="L68" s="1261" t="s">
        <v>528</v>
      </c>
      <c r="M68" s="1261"/>
    </row>
    <row r="71" spans="1:13" ht="13.65" customHeight="1"/>
  </sheetData>
  <mergeCells count="10">
    <mergeCell ref="A2:K2"/>
    <mergeCell ref="L2:M2"/>
    <mergeCell ref="L68:M68"/>
    <mergeCell ref="A5:A6"/>
    <mergeCell ref="C5:C6"/>
    <mergeCell ref="D5:E5"/>
    <mergeCell ref="F5:G5"/>
    <mergeCell ref="I5:I6"/>
    <mergeCell ref="J5:K5"/>
    <mergeCell ref="L5:M5"/>
  </mergeCells>
  <hyperlinks>
    <hyperlink ref="M4" location="'Indice tablas Mujeres'!A1" display="Indice" xr:uid="{00000000-0004-0000-17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1" orientation="portrait" r:id="rId1"/>
  <headerFooter differentFirst="1">
    <oddFooter>&amp;C&amp;P</oddFooter>
  </headerFooter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CD9BCD"/>
    <pageSetUpPr fitToPage="1"/>
  </sheetPr>
  <dimension ref="A1:L81"/>
  <sheetViews>
    <sheetView view="pageBreakPreview" zoomScaleSheetLayoutView="100" workbookViewId="0">
      <selection activeCell="A2" sqref="A2:L2"/>
    </sheetView>
  </sheetViews>
  <sheetFormatPr baseColWidth="10" defaultRowHeight="14.5"/>
  <cols>
    <col min="1" max="1" width="23.90625" bestFit="1" customWidth="1"/>
    <col min="2" max="2" width="2" customWidth="1"/>
    <col min="3" max="4" width="8.90625" customWidth="1"/>
    <col min="5" max="5" width="7.90625" customWidth="1"/>
    <col min="6" max="6" width="1.453125" customWidth="1"/>
    <col min="7" max="7" width="14.08984375" customWidth="1"/>
    <col min="8" max="8" width="1.08984375" customWidth="1"/>
    <col min="9" max="9" width="8.453125" customWidth="1"/>
    <col min="10" max="10" width="8.54296875" customWidth="1"/>
    <col min="11" max="11" width="8.453125" customWidth="1"/>
    <col min="12" max="12" width="12.54296875" customWidth="1"/>
  </cols>
  <sheetData>
    <row r="1" spans="1:12" ht="55.4" customHeight="1">
      <c r="A1" s="1212" t="s">
        <v>548</v>
      </c>
    </row>
    <row r="2" spans="1:12" s="2" customFormat="1" ht="13">
      <c r="A2" s="1300" t="s">
        <v>534</v>
      </c>
      <c r="B2" s="1300"/>
      <c r="C2" s="1300"/>
      <c r="D2" s="1300"/>
      <c r="E2" s="1300"/>
      <c r="F2" s="1300"/>
      <c r="G2" s="1300"/>
      <c r="H2" s="1300"/>
      <c r="I2" s="1300"/>
      <c r="J2" s="1300"/>
      <c r="K2" s="1300"/>
      <c r="L2" s="1300"/>
    </row>
    <row r="3" spans="1:12" s="2" customFormat="1" ht="4.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s="2" customFormat="1" ht="15.5">
      <c r="A4" s="3"/>
      <c r="B4" s="1"/>
      <c r="C4" s="1"/>
      <c r="D4" s="1"/>
      <c r="E4" s="1"/>
      <c r="F4" s="1"/>
      <c r="G4" s="1"/>
      <c r="H4" s="1"/>
      <c r="I4" s="1"/>
      <c r="J4" s="1"/>
      <c r="K4" s="506"/>
      <c r="L4" s="926" t="s">
        <v>212</v>
      </c>
    </row>
    <row r="5" spans="1:12" s="195" customFormat="1" ht="32.4" customHeight="1">
      <c r="B5" s="520"/>
      <c r="C5" s="1302" t="s">
        <v>221</v>
      </c>
      <c r="D5" s="1302"/>
      <c r="E5" s="1302"/>
      <c r="F5" s="522"/>
      <c r="G5" s="523" t="s">
        <v>113</v>
      </c>
      <c r="H5" s="524"/>
      <c r="I5" s="1302" t="s">
        <v>222</v>
      </c>
      <c r="J5" s="1302"/>
      <c r="K5" s="1302"/>
      <c r="L5" s="523" t="s">
        <v>458</v>
      </c>
    </row>
    <row r="6" spans="1:12" s="195" customFormat="1" ht="15" customHeight="1">
      <c r="A6" s="1267" t="s">
        <v>39</v>
      </c>
      <c r="B6" s="519"/>
      <c r="C6" s="1305" t="s">
        <v>107</v>
      </c>
      <c r="D6" s="1305"/>
      <c r="E6" s="1305"/>
      <c r="F6" s="266"/>
      <c r="G6" s="521" t="s">
        <v>107</v>
      </c>
      <c r="H6" s="269"/>
      <c r="I6" s="1305" t="s">
        <v>107</v>
      </c>
      <c r="J6" s="1305"/>
      <c r="K6" s="1306"/>
      <c r="L6" s="541" t="s">
        <v>107</v>
      </c>
    </row>
    <row r="7" spans="1:12" s="195" customFormat="1" ht="13.65" customHeight="1">
      <c r="A7" s="1268"/>
      <c r="B7" s="186"/>
      <c r="C7" s="152" t="s">
        <v>40</v>
      </c>
      <c r="D7" s="152" t="s">
        <v>41</v>
      </c>
      <c r="E7" s="152" t="s">
        <v>42</v>
      </c>
      <c r="F7" s="260"/>
      <c r="G7" s="263" t="s">
        <v>111</v>
      </c>
      <c r="I7" s="152" t="s">
        <v>40</v>
      </c>
      <c r="J7" s="152" t="s">
        <v>41</v>
      </c>
      <c r="K7" s="263" t="s">
        <v>42</v>
      </c>
      <c r="L7" s="542" t="s">
        <v>111</v>
      </c>
    </row>
    <row r="8" spans="1:12">
      <c r="A8" s="154" t="s">
        <v>66</v>
      </c>
      <c r="B8" s="335"/>
      <c r="C8" s="155">
        <v>3126.0772299999999</v>
      </c>
      <c r="D8" s="155">
        <v>1722.7391300000004</v>
      </c>
      <c r="E8" s="155">
        <v>1403.3381000000006</v>
      </c>
      <c r="G8" s="156">
        <v>-319.40102999999976</v>
      </c>
      <c r="I8" s="197">
        <v>60.091795119445081</v>
      </c>
      <c r="J8" s="197">
        <v>68.985387315139619</v>
      </c>
      <c r="K8" s="231">
        <v>51.880992987594148</v>
      </c>
      <c r="L8" s="543">
        <v>-17.104394327545471</v>
      </c>
    </row>
    <row r="9" spans="1:12">
      <c r="A9" s="158" t="s">
        <v>67</v>
      </c>
      <c r="B9" s="336"/>
      <c r="C9" s="159">
        <v>3128.8400199999983</v>
      </c>
      <c r="D9" s="159">
        <v>1713.8012100000003</v>
      </c>
      <c r="E9" s="159">
        <v>1415.0388100000005</v>
      </c>
      <c r="G9" s="160">
        <v>-298.76239999999984</v>
      </c>
      <c r="I9" s="200">
        <v>59.909351042878804</v>
      </c>
      <c r="J9" s="200">
        <v>68.353595764929395</v>
      </c>
      <c r="K9" s="233">
        <v>52.112278086410697</v>
      </c>
      <c r="L9" s="544">
        <v>-16.241317678518698</v>
      </c>
    </row>
    <row r="10" spans="1:12">
      <c r="A10" s="170" t="s">
        <v>68</v>
      </c>
      <c r="B10" s="339"/>
      <c r="C10" s="171">
        <v>3150.624179999998</v>
      </c>
      <c r="D10" s="171">
        <v>1725.5524999999998</v>
      </c>
      <c r="E10" s="171">
        <v>1425.07168</v>
      </c>
      <c r="G10" s="172">
        <v>-300.48081999999977</v>
      </c>
      <c r="I10" s="207">
        <v>60.148422969650717</v>
      </c>
      <c r="J10" s="207">
        <v>68.623447453670138</v>
      </c>
      <c r="K10" s="527">
        <v>52.323866548203043</v>
      </c>
      <c r="L10" s="547">
        <v>-16.299580905467096</v>
      </c>
    </row>
    <row r="11" spans="1:12">
      <c r="A11" s="188" t="s">
        <v>69</v>
      </c>
      <c r="B11" s="340"/>
      <c r="C11" s="189">
        <v>3121.1940900000009</v>
      </c>
      <c r="D11" s="189">
        <v>1684.4738399999999</v>
      </c>
      <c r="E11" s="189">
        <v>1436.7202500000003</v>
      </c>
      <c r="G11" s="264">
        <v>-247.75358999999958</v>
      </c>
      <c r="I11" s="209">
        <v>59.390422264742021</v>
      </c>
      <c r="J11" s="209">
        <v>66.806188074297509</v>
      </c>
      <c r="K11" s="528">
        <v>52.551098392090061</v>
      </c>
      <c r="L11" s="548">
        <v>-14.255089682207448</v>
      </c>
    </row>
    <row r="12" spans="1:12">
      <c r="A12" s="154" t="s">
        <v>70</v>
      </c>
      <c r="B12" s="335"/>
      <c r="C12" s="155">
        <v>3016.4680699999985</v>
      </c>
      <c r="D12" s="155">
        <v>1619.4251299999996</v>
      </c>
      <c r="E12" s="155">
        <v>1397.0429399999998</v>
      </c>
      <c r="G12" s="156">
        <v>-222.38218999999981</v>
      </c>
      <c r="I12" s="197">
        <v>57.294605052492102</v>
      </c>
      <c r="J12" s="197">
        <v>64.147389844629927</v>
      </c>
      <c r="K12" s="231">
        <v>50.981385965312022</v>
      </c>
      <c r="L12" s="543">
        <v>-13.166003879317906</v>
      </c>
    </row>
    <row r="13" spans="1:12">
      <c r="A13" s="158" t="s">
        <v>71</v>
      </c>
      <c r="B13" s="336"/>
      <c r="C13" s="159">
        <v>3014.727040000002</v>
      </c>
      <c r="D13" s="159">
        <v>1611.5311999999999</v>
      </c>
      <c r="E13" s="159">
        <v>1403.1958400000003</v>
      </c>
      <c r="G13" s="160">
        <v>-208.33535999999958</v>
      </c>
      <c r="I13" s="200">
        <v>57.168156769332008</v>
      </c>
      <c r="J13" s="200">
        <v>63.768619527365011</v>
      </c>
      <c r="K13" s="233">
        <v>51.094353668656346</v>
      </c>
      <c r="L13" s="544">
        <v>-12.674265858708665</v>
      </c>
    </row>
    <row r="14" spans="1:12">
      <c r="A14" s="170" t="s">
        <v>72</v>
      </c>
      <c r="B14" s="339"/>
      <c r="C14" s="171">
        <v>2959.5479299999997</v>
      </c>
      <c r="D14" s="171">
        <v>1575.6807999999996</v>
      </c>
      <c r="E14" s="171">
        <v>1383.8671299999994</v>
      </c>
      <c r="G14" s="172">
        <v>-191.81367000000023</v>
      </c>
      <c r="I14" s="207">
        <v>56.087385874133432</v>
      </c>
      <c r="J14" s="207">
        <v>62.349754531205015</v>
      </c>
      <c r="K14" s="527">
        <v>50.331435409928453</v>
      </c>
      <c r="L14" s="547">
        <v>-12.018319121276562</v>
      </c>
    </row>
    <row r="15" spans="1:12">
      <c r="A15" s="174" t="s">
        <v>73</v>
      </c>
      <c r="B15" s="341"/>
      <c r="C15" s="178">
        <v>2963.9870800000012</v>
      </c>
      <c r="D15" s="178">
        <v>1587.7874000000004</v>
      </c>
      <c r="E15" s="178">
        <v>1376.1996800000002</v>
      </c>
      <c r="G15" s="264">
        <v>-211.58772000000022</v>
      </c>
      <c r="I15" s="243">
        <v>56.096474455965406</v>
      </c>
      <c r="J15" s="243">
        <v>62.789766066403509</v>
      </c>
      <c r="K15" s="244">
        <v>49.952882863319083</v>
      </c>
      <c r="L15" s="548">
        <v>-12.836883203084426</v>
      </c>
    </row>
    <row r="16" spans="1:12">
      <c r="A16" s="154" t="s">
        <v>108</v>
      </c>
      <c r="B16" s="335"/>
      <c r="C16" s="155">
        <v>2930.0641199999995</v>
      </c>
      <c r="D16" s="155">
        <v>1542.3307199999999</v>
      </c>
      <c r="E16" s="155">
        <v>1387.7333999999998</v>
      </c>
      <c r="G16" s="156">
        <v>-154.59732000000008</v>
      </c>
      <c r="I16" s="214">
        <v>55.430383435448313</v>
      </c>
      <c r="J16" s="214">
        <v>60.999480970923948</v>
      </c>
      <c r="K16" s="215">
        <v>50.32408664307448</v>
      </c>
      <c r="L16" s="543">
        <v>-10.675394327849467</v>
      </c>
    </row>
    <row r="17" spans="1:12">
      <c r="A17" s="158" t="s">
        <v>74</v>
      </c>
      <c r="B17" s="336"/>
      <c r="C17" s="159">
        <v>2935.6100799999981</v>
      </c>
      <c r="D17" s="159">
        <v>1563.4502000000002</v>
      </c>
      <c r="E17" s="159">
        <v>1372.1598800000004</v>
      </c>
      <c r="G17" s="160">
        <v>-191.29031999999984</v>
      </c>
      <c r="I17" s="217">
        <v>55.506155721387699</v>
      </c>
      <c r="J17" s="217">
        <v>61.832331185922513</v>
      </c>
      <c r="K17" s="218">
        <v>49.711091570181949</v>
      </c>
      <c r="L17" s="544">
        <v>-12.121239615740564</v>
      </c>
    </row>
    <row r="18" spans="1:12">
      <c r="A18" s="170" t="s">
        <v>75</v>
      </c>
      <c r="B18" s="339"/>
      <c r="C18" s="171">
        <v>2933.0173099999993</v>
      </c>
      <c r="D18" s="171">
        <v>1555.9348499999999</v>
      </c>
      <c r="E18" s="171">
        <v>1377.0824600000001</v>
      </c>
      <c r="G18" s="172">
        <v>-178.85238999999979</v>
      </c>
      <c r="I18" s="220">
        <v>55.480365549250948</v>
      </c>
      <c r="J18" s="220">
        <v>61.592870923623188</v>
      </c>
      <c r="K18" s="221">
        <v>49.886600997249857</v>
      </c>
      <c r="L18" s="547">
        <v>-11.706269926373331</v>
      </c>
    </row>
    <row r="19" spans="1:12">
      <c r="A19" s="188" t="s">
        <v>76</v>
      </c>
      <c r="B19" s="340"/>
      <c r="C19" s="189">
        <v>2963.2229899999984</v>
      </c>
      <c r="D19" s="189">
        <v>1561.6734899999992</v>
      </c>
      <c r="E19" s="189">
        <v>1401.5494999999999</v>
      </c>
      <c r="G19" s="265">
        <v>-160.12398999999937</v>
      </c>
      <c r="I19" s="248">
        <v>56.021600068957049</v>
      </c>
      <c r="J19" s="248">
        <v>61.828055953721169</v>
      </c>
      <c r="K19" s="537">
        <v>50.71469681681041</v>
      </c>
      <c r="L19" s="549">
        <v>-11.113359136910759</v>
      </c>
    </row>
    <row r="20" spans="1:12">
      <c r="A20" s="154" t="s">
        <v>109</v>
      </c>
      <c r="B20" s="335"/>
      <c r="C20" s="155">
        <v>2930.349470000001</v>
      </c>
      <c r="D20" s="155">
        <v>1549.9734900000008</v>
      </c>
      <c r="E20" s="155">
        <v>1380.37598</v>
      </c>
      <c r="G20" s="156">
        <v>-169.59751000000074</v>
      </c>
      <c r="I20" s="214">
        <v>55.383920067105798</v>
      </c>
      <c r="J20" s="214">
        <v>61.372294108665834</v>
      </c>
      <c r="K20" s="215">
        <v>49.915080148708846</v>
      </c>
      <c r="L20" s="543">
        <v>-11.457213959956988</v>
      </c>
    </row>
    <row r="21" spans="1:12">
      <c r="A21" s="158" t="s">
        <v>77</v>
      </c>
      <c r="B21" s="336"/>
      <c r="C21" s="159">
        <v>2939.9376299999994</v>
      </c>
      <c r="D21" s="159">
        <v>1529.9788800000001</v>
      </c>
      <c r="E21" s="159">
        <v>1409.9587500000002</v>
      </c>
      <c r="G21" s="160">
        <v>-120.02012999999988</v>
      </c>
      <c r="I21" s="217">
        <v>55.516201412995457</v>
      </c>
      <c r="J21" s="217">
        <v>60.55776346183923</v>
      </c>
      <c r="K21" s="218">
        <v>50.916468720997067</v>
      </c>
      <c r="L21" s="544">
        <v>-9.641294740842163</v>
      </c>
    </row>
    <row r="22" spans="1:12">
      <c r="A22" s="170" t="s">
        <v>78</v>
      </c>
      <c r="B22" s="339"/>
      <c r="C22" s="171">
        <v>2865.3613999999984</v>
      </c>
      <c r="D22" s="171">
        <v>1522.2841199999998</v>
      </c>
      <c r="E22" s="171">
        <v>1343.0772800000002</v>
      </c>
      <c r="G22" s="172">
        <v>-179.2068399999996</v>
      </c>
      <c r="I22" s="220">
        <v>54.100319978419435</v>
      </c>
      <c r="J22" s="220">
        <v>60.273643851435047</v>
      </c>
      <c r="K22" s="221">
        <v>48.473178581563687</v>
      </c>
      <c r="L22" s="547">
        <v>-11.80046526987136</v>
      </c>
    </row>
    <row r="23" spans="1:12">
      <c r="A23" s="191" t="s">
        <v>79</v>
      </c>
      <c r="B23" s="342"/>
      <c r="C23" s="178">
        <v>2827.6380099999992</v>
      </c>
      <c r="D23" s="178">
        <v>1479.66371</v>
      </c>
      <c r="E23" s="178">
        <v>1347.9742999999999</v>
      </c>
      <c r="G23" s="265">
        <v>-131.68941000000018</v>
      </c>
      <c r="I23" s="225">
        <v>53.322679589072273</v>
      </c>
      <c r="J23" s="225">
        <v>58.547747973322601</v>
      </c>
      <c r="K23" s="530">
        <v>48.565085837939861</v>
      </c>
      <c r="L23" s="549">
        <v>-9.9826621353827392</v>
      </c>
    </row>
    <row r="24" spans="1:12">
      <c r="A24" s="154" t="s">
        <v>110</v>
      </c>
      <c r="B24" s="335"/>
      <c r="C24" s="155">
        <v>2837.313470000001</v>
      </c>
      <c r="D24" s="155">
        <v>1457.7257400000001</v>
      </c>
      <c r="E24" s="155">
        <v>1379.5877300000002</v>
      </c>
      <c r="G24" s="156">
        <v>-78.138009999999895</v>
      </c>
      <c r="I24" s="196">
        <v>53.504324861164591</v>
      </c>
      <c r="J24" s="196">
        <v>57.721029169991183</v>
      </c>
      <c r="K24" s="231">
        <v>49.670239028882229</v>
      </c>
      <c r="L24" s="543">
        <v>-8.0507901411089549</v>
      </c>
    </row>
    <row r="25" spans="1:12">
      <c r="A25" s="158" t="s">
        <v>80</v>
      </c>
      <c r="B25" s="336"/>
      <c r="C25" s="159">
        <v>2840.7736699999996</v>
      </c>
      <c r="D25" s="159">
        <v>1460.3609299999998</v>
      </c>
      <c r="E25" s="159">
        <v>1380.41274</v>
      </c>
      <c r="G25" s="160">
        <v>-79.94818999999984</v>
      </c>
      <c r="I25" s="200">
        <v>53.59133659566016</v>
      </c>
      <c r="J25" s="200">
        <v>57.88145664381981</v>
      </c>
      <c r="K25" s="233">
        <v>49.694688286608596</v>
      </c>
      <c r="L25" s="544">
        <v>-8.1867683572112142</v>
      </c>
    </row>
    <row r="26" spans="1:12">
      <c r="A26" s="162" t="s">
        <v>81</v>
      </c>
      <c r="B26" s="337"/>
      <c r="C26" s="163">
        <v>2822.5331299999993</v>
      </c>
      <c r="D26" s="163">
        <v>1462.4772699999994</v>
      </c>
      <c r="E26" s="163">
        <v>1360.0558599999999</v>
      </c>
      <c r="G26" s="172">
        <v>-102.42140999999947</v>
      </c>
      <c r="I26" s="203">
        <v>53.323871701939346</v>
      </c>
      <c r="J26" s="203">
        <v>58.076556901022656</v>
      </c>
      <c r="K26" s="525">
        <v>49.011021981982019</v>
      </c>
      <c r="L26" s="547">
        <v>-9.0655349190406369</v>
      </c>
    </row>
    <row r="27" spans="1:12">
      <c r="A27" s="191" t="s">
        <v>82</v>
      </c>
      <c r="B27" s="342"/>
      <c r="C27" s="178">
        <v>2775.4227999999989</v>
      </c>
      <c r="D27" s="178">
        <v>1430.0912800000001</v>
      </c>
      <c r="E27" s="178">
        <v>1345.33152</v>
      </c>
      <c r="G27" s="177">
        <v>-84.759760000000142</v>
      </c>
      <c r="I27" s="248">
        <v>52.469071887592314</v>
      </c>
      <c r="J27" s="248">
        <v>56.864947197387558</v>
      </c>
      <c r="K27" s="537">
        <v>48.484869453195827</v>
      </c>
      <c r="L27" s="550">
        <v>-8.3800777441917305</v>
      </c>
    </row>
    <row r="28" spans="1:12">
      <c r="A28" s="154" t="s">
        <v>83</v>
      </c>
      <c r="B28" s="335"/>
      <c r="C28" s="155">
        <v>2760.7183099999997</v>
      </c>
      <c r="D28" s="155">
        <v>1420.66462</v>
      </c>
      <c r="E28" s="155">
        <v>1340.05369</v>
      </c>
      <c r="G28" s="156">
        <v>-80.610930000000053</v>
      </c>
      <c r="I28" s="196">
        <v>52.308046700152261</v>
      </c>
      <c r="J28" s="196">
        <v>56.64271145664032</v>
      </c>
      <c r="K28" s="231">
        <v>48.382759143615864</v>
      </c>
      <c r="L28" s="543">
        <v>-8.2599523130244563</v>
      </c>
    </row>
    <row r="29" spans="1:12">
      <c r="A29" s="158" t="s">
        <v>84</v>
      </c>
      <c r="B29" s="336"/>
      <c r="C29" s="159">
        <v>2738.9643199999991</v>
      </c>
      <c r="D29" s="159">
        <v>1429.0569200000004</v>
      </c>
      <c r="E29" s="159">
        <v>1309.9073999999998</v>
      </c>
      <c r="G29" s="160">
        <v>-119.14952000000062</v>
      </c>
      <c r="I29" s="200">
        <v>52.013385180029402</v>
      </c>
      <c r="J29" s="200">
        <v>57.121234735872449</v>
      </c>
      <c r="K29" s="233">
        <v>47.390232058984886</v>
      </c>
      <c r="L29" s="544">
        <v>-9.731002676887563</v>
      </c>
    </row>
    <row r="30" spans="1:12">
      <c r="A30" s="170" t="s">
        <v>85</v>
      </c>
      <c r="B30" s="339"/>
      <c r="C30" s="163">
        <v>2706.1979099999994</v>
      </c>
      <c r="D30" s="163">
        <v>1422.2818800000002</v>
      </c>
      <c r="E30" s="163">
        <v>1283.9160300000001</v>
      </c>
      <c r="G30" s="172">
        <v>-138.36585000000014</v>
      </c>
      <c r="I30" s="203">
        <v>51.613060731151229</v>
      </c>
      <c r="J30" s="203">
        <v>57.13028224952329</v>
      </c>
      <c r="K30" s="525">
        <v>46.625101471154103</v>
      </c>
      <c r="L30" s="547">
        <v>-10.505180778369187</v>
      </c>
    </row>
    <row r="31" spans="1:12">
      <c r="A31" s="174" t="s">
        <v>86</v>
      </c>
      <c r="B31" s="341"/>
      <c r="C31" s="178">
        <v>2666.4429700000005</v>
      </c>
      <c r="D31" s="178">
        <v>1387.5413400000004</v>
      </c>
      <c r="E31" s="178">
        <v>1278.9016299999996</v>
      </c>
      <c r="G31" s="177">
        <v>-108.63971000000083</v>
      </c>
      <c r="I31" s="225">
        <v>50.953441059409357</v>
      </c>
      <c r="J31" s="225">
        <v>55.875974126300669</v>
      </c>
      <c r="K31" s="530">
        <v>46.508138906662161</v>
      </c>
      <c r="L31" s="550">
        <v>-9.3678352196385077</v>
      </c>
    </row>
    <row r="32" spans="1:12">
      <c r="A32" s="154" t="s">
        <v>87</v>
      </c>
      <c r="B32" s="335"/>
      <c r="C32" s="155">
        <v>2636.0651499999999</v>
      </c>
      <c r="D32" s="155">
        <v>1380.9138599999997</v>
      </c>
      <c r="E32" s="155">
        <v>1255.1512899999989</v>
      </c>
      <c r="G32" s="156">
        <v>-125.76257000000078</v>
      </c>
      <c r="I32" s="196">
        <v>50.497731152402167</v>
      </c>
      <c r="J32" s="196">
        <v>55.771980583581119</v>
      </c>
      <c r="K32" s="231">
        <v>45.738894750616701</v>
      </c>
      <c r="L32" s="543">
        <v>-10.033085832964417</v>
      </c>
    </row>
    <row r="33" spans="1:12">
      <c r="A33" s="158" t="s">
        <v>88</v>
      </c>
      <c r="B33" s="336"/>
      <c r="C33" s="159">
        <v>2688.474009999999</v>
      </c>
      <c r="D33" s="159">
        <v>1411.549500000001</v>
      </c>
      <c r="E33" s="159">
        <v>1276.9245099999994</v>
      </c>
      <c r="G33" s="160">
        <v>-134.62499000000162</v>
      </c>
      <c r="I33" s="200">
        <v>51.415493306497233</v>
      </c>
      <c r="J33" s="200">
        <v>56.89752486307453</v>
      </c>
      <c r="K33" s="233">
        <v>46.466477948969938</v>
      </c>
      <c r="L33" s="544">
        <v>-10.431046914104591</v>
      </c>
    </row>
    <row r="34" spans="1:12">
      <c r="A34" s="170" t="s">
        <v>89</v>
      </c>
      <c r="B34" s="339"/>
      <c r="C34" s="163">
        <v>2746.2299500000022</v>
      </c>
      <c r="D34" s="163">
        <v>1457.8493100000028</v>
      </c>
      <c r="E34" s="163">
        <v>1288.3806400000021</v>
      </c>
      <c r="G34" s="172">
        <v>-169.46867000000066</v>
      </c>
      <c r="I34" s="203">
        <v>52.496896404792352</v>
      </c>
      <c r="J34" s="203">
        <v>58.743855233087331</v>
      </c>
      <c r="K34" s="525">
        <v>46.858414003465576</v>
      </c>
      <c r="L34" s="547">
        <v>-11.885441229621755</v>
      </c>
    </row>
    <row r="35" spans="1:12">
      <c r="A35" s="174" t="s">
        <v>90</v>
      </c>
      <c r="B35" s="341"/>
      <c r="C35" s="178">
        <v>2789.0250000000069</v>
      </c>
      <c r="D35" s="178">
        <v>1427.9239199999995</v>
      </c>
      <c r="E35" s="178">
        <v>1361.1010800000008</v>
      </c>
      <c r="G35" s="177">
        <v>-66.822839999998678</v>
      </c>
      <c r="I35" s="225">
        <v>53.148742943545798</v>
      </c>
      <c r="J35" s="225">
        <v>57.382321806251461</v>
      </c>
      <c r="K35" s="530">
        <v>49.33053111300331</v>
      </c>
      <c r="L35" s="550">
        <v>-8.0517906932481509</v>
      </c>
    </row>
    <row r="36" spans="1:12">
      <c r="A36" s="154" t="s">
        <v>91</v>
      </c>
      <c r="B36" s="335"/>
      <c r="C36" s="155">
        <v>2786.5757999999919</v>
      </c>
      <c r="D36" s="155">
        <v>1432.0728400000032</v>
      </c>
      <c r="E36" s="155">
        <v>1354.5029600000003</v>
      </c>
      <c r="G36" s="156">
        <v>-77.569880000002968</v>
      </c>
      <c r="I36" s="196">
        <v>53.079690340157953</v>
      </c>
      <c r="J36" s="196">
        <v>57.537082511251619</v>
      </c>
      <c r="K36" s="231">
        <v>49.061256472368136</v>
      </c>
      <c r="L36" s="543">
        <v>-8.4758260388834827</v>
      </c>
    </row>
    <row r="37" spans="1:12">
      <c r="A37" s="158" t="s">
        <v>92</v>
      </c>
      <c r="B37" s="336"/>
      <c r="C37" s="159">
        <v>2808.2748699999897</v>
      </c>
      <c r="D37" s="159">
        <v>1468.1651400000017</v>
      </c>
      <c r="E37" s="159">
        <v>1340.1097300000004</v>
      </c>
      <c r="G37" s="160">
        <v>-128.0554100000013</v>
      </c>
      <c r="I37" s="200">
        <v>53.564859616314997</v>
      </c>
      <c r="J37" s="200">
        <v>59.045852590133698</v>
      </c>
      <c r="K37" s="233">
        <v>48.620357751444352</v>
      </c>
      <c r="L37" s="544">
        <v>-10.425494838689346</v>
      </c>
    </row>
    <row r="38" spans="1:12">
      <c r="A38" s="170" t="s">
        <v>93</v>
      </c>
      <c r="B38" s="339"/>
      <c r="C38" s="163">
        <v>2806.3630100000087</v>
      </c>
      <c r="D38" s="163">
        <v>1474.6058899999975</v>
      </c>
      <c r="E38" s="163">
        <v>1331.7571199999993</v>
      </c>
      <c r="G38" s="172">
        <v>-142.84876999999824</v>
      </c>
      <c r="I38" s="203">
        <v>53.532367853238597</v>
      </c>
      <c r="J38" s="203">
        <v>59.324615087736298</v>
      </c>
      <c r="K38" s="525">
        <v>48.309645385664552</v>
      </c>
      <c r="L38" s="547">
        <v>-11.014969702071745</v>
      </c>
    </row>
    <row r="39" spans="1:12">
      <c r="A39" s="174" t="s">
        <v>94</v>
      </c>
      <c r="B39" s="341"/>
      <c r="C39" s="178">
        <v>2845.7272800000005</v>
      </c>
      <c r="D39" s="178">
        <v>1463.8544499999978</v>
      </c>
      <c r="E39" s="178">
        <v>1381.8728299999984</v>
      </c>
      <c r="G39" s="177">
        <v>-81.981619999999339</v>
      </c>
      <c r="I39" s="225">
        <v>54.057831082050377</v>
      </c>
      <c r="J39" s="225">
        <v>58.653527221320047</v>
      </c>
      <c r="K39" s="530">
        <v>49.914816427998062</v>
      </c>
      <c r="L39" s="550">
        <v>-8.7387107933219852</v>
      </c>
    </row>
    <row r="40" spans="1:12">
      <c r="A40" s="154" t="s">
        <v>95</v>
      </c>
      <c r="B40" s="335"/>
      <c r="C40" s="155">
        <v>2816.9820000000018</v>
      </c>
      <c r="D40" s="155">
        <v>1461.1686100000031</v>
      </c>
      <c r="E40" s="155">
        <v>1355.8133900000039</v>
      </c>
      <c r="G40" s="156">
        <v>-105.35521999999924</v>
      </c>
      <c r="I40" s="197">
        <v>53.441064732808705</v>
      </c>
      <c r="J40" s="197">
        <v>58.474407004670702</v>
      </c>
      <c r="K40" s="231">
        <v>48.90437799188966</v>
      </c>
      <c r="L40" s="543">
        <v>-9.5700290127810419</v>
      </c>
    </row>
    <row r="41" spans="1:12">
      <c r="A41" s="158" t="s">
        <v>96</v>
      </c>
      <c r="B41" s="336"/>
      <c r="C41" s="159">
        <v>2830.9506399999918</v>
      </c>
      <c r="D41" s="159">
        <v>1460.7536100000045</v>
      </c>
      <c r="E41" s="159">
        <v>1370.1970300000046</v>
      </c>
      <c r="G41" s="160">
        <v>-90.55657999999994</v>
      </c>
      <c r="I41" s="200">
        <v>53.625194652100923</v>
      </c>
      <c r="J41" s="200">
        <v>58.368512387348375</v>
      </c>
      <c r="K41" s="233">
        <v>49.34973906331971</v>
      </c>
      <c r="L41" s="544">
        <v>-9.0187733240286647</v>
      </c>
    </row>
    <row r="42" spans="1:12">
      <c r="A42" s="170" t="s">
        <v>97</v>
      </c>
      <c r="B42" s="339"/>
      <c r="C42" s="171">
        <v>2832.9996500000216</v>
      </c>
      <c r="D42" s="171">
        <v>1475.7683200000033</v>
      </c>
      <c r="E42" s="171">
        <v>1357.2313300000021</v>
      </c>
      <c r="G42" s="172">
        <v>-118.5369900000012</v>
      </c>
      <c r="I42" s="220">
        <v>53.554500137943919</v>
      </c>
      <c r="J42" s="220">
        <v>58.843405290006011</v>
      </c>
      <c r="K42" s="221">
        <v>48.786543092711888</v>
      </c>
      <c r="L42" s="547">
        <v>-10.056862197294123</v>
      </c>
    </row>
    <row r="43" spans="1:12">
      <c r="A43" s="174" t="s">
        <v>98</v>
      </c>
      <c r="B43" s="341"/>
      <c r="C43" s="176">
        <v>2860.8345799999911</v>
      </c>
      <c r="D43" s="176">
        <v>1477.3816600000016</v>
      </c>
      <c r="E43" s="176">
        <v>1383.4529200000011</v>
      </c>
      <c r="G43" s="177">
        <v>-93.928740000000516</v>
      </c>
      <c r="I43" s="223">
        <v>53.95930325295754</v>
      </c>
      <c r="J43" s="223">
        <v>58.783462455765303</v>
      </c>
      <c r="K43" s="224">
        <v>49.611433152526267</v>
      </c>
      <c r="L43" s="550">
        <v>-9.1720293032390359</v>
      </c>
    </row>
    <row r="44" spans="1:12">
      <c r="A44" s="154" t="s">
        <v>99</v>
      </c>
      <c r="B44" s="335"/>
      <c r="C44" s="155">
        <v>2856.6476500000113</v>
      </c>
      <c r="D44" s="155">
        <v>1482.0187199999987</v>
      </c>
      <c r="E44" s="155">
        <v>1374.6289299999994</v>
      </c>
      <c r="G44" s="156">
        <v>-107.38978999999927</v>
      </c>
      <c r="I44" s="214">
        <v>53.751010681744823</v>
      </c>
      <c r="J44" s="214">
        <v>58.843002990663337</v>
      </c>
      <c r="K44" s="215">
        <v>49.164206937355324</v>
      </c>
      <c r="L44" s="543">
        <v>-9.6787960533080124</v>
      </c>
    </row>
    <row r="45" spans="1:12">
      <c r="A45" s="158" t="s">
        <v>100</v>
      </c>
      <c r="B45" s="336"/>
      <c r="C45" s="159">
        <v>2902.1819199999895</v>
      </c>
      <c r="D45" s="159">
        <v>1498.2547999999977</v>
      </c>
      <c r="E45" s="159">
        <v>1403.9271199999978</v>
      </c>
      <c r="G45" s="160">
        <v>-94.327679999999873</v>
      </c>
      <c r="I45" s="217">
        <v>54.469911414821354</v>
      </c>
      <c r="J45" s="217">
        <v>59.347159334592227</v>
      </c>
      <c r="K45" s="218">
        <v>50.077912471328055</v>
      </c>
      <c r="L45" s="544">
        <v>-9.269246863264172</v>
      </c>
    </row>
    <row r="46" spans="1:12">
      <c r="A46" s="170" t="s">
        <v>101</v>
      </c>
      <c r="B46" s="339"/>
      <c r="C46" s="171">
        <v>2942.3841399999978</v>
      </c>
      <c r="D46" s="171">
        <v>1529.2368500000021</v>
      </c>
      <c r="E46" s="171">
        <v>1413.1472899999999</v>
      </c>
      <c r="G46" s="172">
        <v>-116.08956000000217</v>
      </c>
      <c r="I46" s="220">
        <v>55.087016668686246</v>
      </c>
      <c r="J46" s="220">
        <v>60.429935590599008</v>
      </c>
      <c r="K46" s="221">
        <v>50.276630510294325</v>
      </c>
      <c r="L46" s="547">
        <v>-10.153305080304683</v>
      </c>
    </row>
    <row r="47" spans="1:12" ht="13.65" customHeight="1">
      <c r="A47" s="572" t="s">
        <v>102</v>
      </c>
      <c r="B47" s="573"/>
      <c r="C47" s="574">
        <v>2926.9990100000005</v>
      </c>
      <c r="D47" s="574">
        <v>1507.1992499999997</v>
      </c>
      <c r="E47" s="574">
        <v>1419.7997600000026</v>
      </c>
      <c r="G47" s="575">
        <v>-87.399489999997058</v>
      </c>
      <c r="I47" s="576">
        <v>54.617826659320208</v>
      </c>
      <c r="J47" s="576">
        <v>59.370098773742029</v>
      </c>
      <c r="K47" s="577">
        <v>50.340298418388905</v>
      </c>
      <c r="L47" s="578">
        <v>-9.0298003553531245</v>
      </c>
    </row>
    <row r="48" spans="1:12" ht="13.65" customHeight="1">
      <c r="A48" s="1151" t="s">
        <v>412</v>
      </c>
      <c r="B48" s="340"/>
      <c r="C48" s="1152">
        <v>2948.9314199999903</v>
      </c>
      <c r="D48" s="1152">
        <v>1525.789319999999</v>
      </c>
      <c r="E48" s="1152">
        <v>1423.1420999999959</v>
      </c>
      <c r="G48" s="1152">
        <f>E48-D48</f>
        <v>-102.64722000000302</v>
      </c>
      <c r="I48" s="1153">
        <v>54.790648017356958</v>
      </c>
      <c r="J48" s="1153">
        <v>59.858238081810129</v>
      </c>
      <c r="K48" s="1153">
        <v>50.231343064456574</v>
      </c>
      <c r="L48" s="1152">
        <f t="shared" ref="L48:L53" si="0">K48-J48</f>
        <v>-9.6268950173535544</v>
      </c>
    </row>
    <row r="49" spans="1:12" ht="17.899999999999999" customHeight="1">
      <c r="A49" s="340" t="s">
        <v>403</v>
      </c>
      <c r="B49" s="340"/>
      <c r="C49" s="261">
        <v>2987.3917699999861</v>
      </c>
      <c r="D49" s="261">
        <v>1552.0938000000031</v>
      </c>
      <c r="E49" s="261">
        <v>1435.2979700000028</v>
      </c>
      <c r="G49" s="261">
        <f>E49-D49</f>
        <v>-116.79583000000025</v>
      </c>
      <c r="I49" s="1137">
        <v>55.252597041048695</v>
      </c>
      <c r="J49" s="1137">
        <v>60.623341285773392</v>
      </c>
      <c r="K49" s="1137">
        <v>50.422104008086855</v>
      </c>
      <c r="L49" s="261">
        <f t="shared" si="0"/>
        <v>-10.201237277686538</v>
      </c>
    </row>
    <row r="50" spans="1:12">
      <c r="A50" s="1151" t="s">
        <v>404</v>
      </c>
      <c r="B50" s="340"/>
      <c r="C50" s="1152">
        <v>2991.6661900000022</v>
      </c>
      <c r="D50" s="1152">
        <v>1558.7010999999998</v>
      </c>
      <c r="E50" s="1152">
        <v>1432.9650899999976</v>
      </c>
      <c r="G50" s="1152">
        <f>E50-D50</f>
        <v>-125.73601000000212</v>
      </c>
      <c r="I50" s="1153">
        <v>55.112117979885518</v>
      </c>
      <c r="J50" s="1153">
        <v>60.640515508522142</v>
      </c>
      <c r="K50" s="1153">
        <v>50.139932133091079</v>
      </c>
      <c r="L50" s="1152">
        <f t="shared" si="0"/>
        <v>-10.500583375431063</v>
      </c>
    </row>
    <row r="51" spans="1:12">
      <c r="A51" s="580" t="s">
        <v>405</v>
      </c>
      <c r="B51" s="580"/>
      <c r="C51" s="580">
        <v>3035.5915000000018</v>
      </c>
      <c r="D51" s="580">
        <v>1567.8312200000007</v>
      </c>
      <c r="E51" s="580">
        <v>1467.7602800000029</v>
      </c>
      <c r="G51" s="580">
        <f>E51-D51</f>
        <v>-100.07093999999779</v>
      </c>
      <c r="I51" s="918">
        <v>55.677254361943767</v>
      </c>
      <c r="J51" s="918">
        <v>60.732592784909883</v>
      </c>
      <c r="K51" s="918">
        <v>51.130969764970374</v>
      </c>
      <c r="L51" s="580">
        <f t="shared" si="0"/>
        <v>-9.6016230199395096</v>
      </c>
    </row>
    <row r="52" spans="1:12" ht="13.65" customHeight="1">
      <c r="A52" s="1151" t="s">
        <v>419</v>
      </c>
      <c r="B52" s="340"/>
      <c r="C52" s="1152">
        <v>3032.0147799999804</v>
      </c>
      <c r="D52" s="1152">
        <v>1567.9011700000008</v>
      </c>
      <c r="E52" s="1152">
        <v>1464.1136100000003</v>
      </c>
      <c r="G52" s="1152">
        <f>E52-D52</f>
        <v>-103.78756000000044</v>
      </c>
      <c r="I52" s="1153">
        <v>55.372100693410928</v>
      </c>
      <c r="J52" s="1153">
        <v>60.473146886186903</v>
      </c>
      <c r="K52" s="1153">
        <v>50.784634032752862</v>
      </c>
      <c r="L52" s="1152">
        <f t="shared" si="0"/>
        <v>-9.688512853434041</v>
      </c>
    </row>
    <row r="53" spans="1:12" ht="17.899999999999999" customHeight="1">
      <c r="A53" s="340" t="s">
        <v>420</v>
      </c>
      <c r="B53" s="340"/>
      <c r="C53" s="261">
        <v>3093.0920999999935</v>
      </c>
      <c r="D53" s="261">
        <v>1592.6304200000029</v>
      </c>
      <c r="E53" s="261">
        <v>1500.4616800000033</v>
      </c>
      <c r="G53" s="261">
        <f t="shared" ref="G53:G59" si="1">E53-D53</f>
        <v>-92.168739999999616</v>
      </c>
      <c r="I53" s="1137">
        <v>56.230438075807484</v>
      </c>
      <c r="J53" s="1137">
        <v>61.135853909612145</v>
      </c>
      <c r="K53" s="1137">
        <v>51.817326140971701</v>
      </c>
      <c r="L53" s="261">
        <f t="shared" si="0"/>
        <v>-9.3185277686404433</v>
      </c>
    </row>
    <row r="54" spans="1:12">
      <c r="A54" s="1151" t="s">
        <v>421</v>
      </c>
      <c r="B54" s="340"/>
      <c r="C54" s="1152">
        <v>3096.153489999986</v>
      </c>
      <c r="D54" s="1152">
        <v>1607.5634000000011</v>
      </c>
      <c r="E54" s="1152">
        <v>1488.5900899999986</v>
      </c>
      <c r="G54" s="1152">
        <f t="shared" si="1"/>
        <v>-118.97331000000258</v>
      </c>
      <c r="I54" s="1153">
        <v>55.965480084681559</v>
      </c>
      <c r="J54" s="1153">
        <v>61.34635923717201</v>
      </c>
      <c r="K54" s="1153">
        <v>51.122939708804473</v>
      </c>
      <c r="L54" s="1152">
        <f t="shared" ref="L54:L59" si="2">K54-J54</f>
        <v>-10.223419528367536</v>
      </c>
    </row>
    <row r="55" spans="1:12">
      <c r="A55" s="580" t="s">
        <v>418</v>
      </c>
      <c r="B55" s="580"/>
      <c r="C55" s="580">
        <v>3174.527270000006</v>
      </c>
      <c r="D55" s="580">
        <v>1624.405330000003</v>
      </c>
      <c r="E55" s="580">
        <v>1550.1219400000027</v>
      </c>
      <c r="G55" s="580">
        <f t="shared" si="1"/>
        <v>-74.283390000000281</v>
      </c>
      <c r="I55" s="918">
        <v>57.061966507439344</v>
      </c>
      <c r="J55" s="918">
        <v>61.64980617302308</v>
      </c>
      <c r="K55" s="918">
        <v>52.933968194576643</v>
      </c>
      <c r="L55" s="580">
        <f t="shared" si="2"/>
        <v>-8.7158379784464373</v>
      </c>
    </row>
    <row r="56" spans="1:12">
      <c r="A56" s="1154" t="s">
        <v>450</v>
      </c>
      <c r="B56" s="580"/>
      <c r="C56" s="1139">
        <v>3147.0046799999932</v>
      </c>
      <c r="D56" s="1139">
        <v>1608.2793699999977</v>
      </c>
      <c r="E56" s="1139">
        <v>1538.7253099999996</v>
      </c>
      <c r="G56" s="1139">
        <f t="shared" si="1"/>
        <v>-69.554059999998117</v>
      </c>
      <c r="I56" s="1144">
        <v>56.284707163220979</v>
      </c>
      <c r="J56" s="1144">
        <v>60.738853539074817</v>
      </c>
      <c r="K56" s="1144">
        <v>52.277745916483724</v>
      </c>
      <c r="L56" s="1139">
        <f t="shared" si="2"/>
        <v>-8.4611076225910935</v>
      </c>
    </row>
    <row r="57" spans="1:12" ht="15.9" customHeight="1">
      <c r="A57" s="1150" t="s">
        <v>451</v>
      </c>
      <c r="B57" s="580"/>
      <c r="C57" s="841">
        <v>2962.6167999999993</v>
      </c>
      <c r="D57" s="841">
        <v>1519.6346799999983</v>
      </c>
      <c r="E57" s="841">
        <v>1442.982119999999</v>
      </c>
      <c r="G57" s="841">
        <f t="shared" si="1"/>
        <v>-76.652559999999312</v>
      </c>
      <c r="I57" s="1146">
        <v>52.852987215130078</v>
      </c>
      <c r="J57" s="1146">
        <v>57.240140992101821</v>
      </c>
      <c r="K57" s="1146">
        <v>48.905522033618702</v>
      </c>
      <c r="L57" s="841">
        <f t="shared" si="2"/>
        <v>-8.3346189584831194</v>
      </c>
    </row>
    <row r="58" spans="1:12">
      <c r="A58" s="1154" t="s">
        <v>452</v>
      </c>
      <c r="C58" s="1139">
        <v>3005.3267100000007</v>
      </c>
      <c r="D58" s="1139">
        <v>1554.8844599999968</v>
      </c>
      <c r="E58" s="1139">
        <v>1450.4422499999976</v>
      </c>
      <c r="G58" s="1139">
        <f t="shared" si="1"/>
        <v>-104.44220999999925</v>
      </c>
      <c r="I58" s="1144">
        <v>53.604494489924221</v>
      </c>
      <c r="J58" s="1144">
        <v>58.55113557991514</v>
      </c>
      <c r="K58" s="1144">
        <v>49.152840697952016</v>
      </c>
      <c r="L58" s="1139">
        <f t="shared" si="2"/>
        <v>-9.3982948819631247</v>
      </c>
    </row>
    <row r="59" spans="1:12">
      <c r="A59" s="1150" t="s">
        <v>453</v>
      </c>
      <c r="C59" s="841">
        <v>3301.6317599999957</v>
      </c>
      <c r="D59" s="841">
        <v>1714.3597800000025</v>
      </c>
      <c r="E59" s="841">
        <v>1587.2719800000023</v>
      </c>
      <c r="G59" s="841">
        <f t="shared" si="1"/>
        <v>-127.08780000000024</v>
      </c>
      <c r="I59" s="1146">
        <v>57.362421618133943</v>
      </c>
      <c r="J59" s="1146">
        <v>62.843477777187083</v>
      </c>
      <c r="K59" s="1146">
        <v>52.424034810755373</v>
      </c>
      <c r="L59" s="841">
        <f t="shared" si="2"/>
        <v>-10.41944296643171</v>
      </c>
    </row>
    <row r="60" spans="1:12">
      <c r="A60" s="1154" t="s">
        <v>468</v>
      </c>
      <c r="B60" s="580"/>
      <c r="C60" s="1139">
        <v>3119.17794</v>
      </c>
      <c r="D60" s="1139">
        <v>1605.3797</v>
      </c>
      <c r="E60" s="1139">
        <v>1513.7982400000001</v>
      </c>
      <c r="G60" s="1139">
        <f t="shared" ref="G60:G63" si="3">E60-D60</f>
        <v>-91.581459999999879</v>
      </c>
      <c r="H60">
        <v>51.092646094390304</v>
      </c>
      <c r="I60" s="1144">
        <v>55.504365995018212</v>
      </c>
      <c r="J60" s="1144">
        <v>60.424202763906635</v>
      </c>
      <c r="K60" s="1144">
        <v>52.277745916483724</v>
      </c>
      <c r="L60" s="1139">
        <f t="shared" ref="L60:L63" si="4">K60-J60</f>
        <v>-8.1464568474229111</v>
      </c>
    </row>
    <row r="61" spans="1:12" ht="15.9" customHeight="1">
      <c r="A61" s="1150" t="s">
        <v>469</v>
      </c>
      <c r="B61" s="580"/>
      <c r="C61" s="841">
        <v>3135.4380199999996</v>
      </c>
      <c r="D61" s="841">
        <v>1591.00263</v>
      </c>
      <c r="E61" s="841">
        <v>1544.4353899999999</v>
      </c>
      <c r="G61" s="841">
        <f t="shared" si="3"/>
        <v>-46.567240000000083</v>
      </c>
      <c r="H61">
        <v>52.121048056553612</v>
      </c>
      <c r="I61" s="1146">
        <v>55.781769745972433</v>
      </c>
      <c r="J61" s="1146">
        <v>59.863199683335878</v>
      </c>
      <c r="K61" s="1146">
        <v>48.905522033618702</v>
      </c>
      <c r="L61" s="841">
        <f t="shared" si="4"/>
        <v>-10.957677649717176</v>
      </c>
    </row>
    <row r="62" spans="1:12">
      <c r="A62" s="1154" t="s">
        <v>470</v>
      </c>
      <c r="C62" s="1139">
        <v>3139.8146700000002</v>
      </c>
      <c r="D62" s="1139">
        <v>1595.7182299999999</v>
      </c>
      <c r="E62" s="1139">
        <v>1544.0964399999998</v>
      </c>
      <c r="G62" s="1139">
        <f t="shared" si="3"/>
        <v>-51.621790000000146</v>
      </c>
      <c r="H62">
        <v>52.054894890555026</v>
      </c>
      <c r="I62" s="1144">
        <v>55.812322760418574</v>
      </c>
      <c r="J62" s="1144">
        <v>60.003373943237101</v>
      </c>
      <c r="K62" s="1144">
        <v>49.152840697952016</v>
      </c>
      <c r="L62" s="1139">
        <f t="shared" si="4"/>
        <v>-10.850533245285085</v>
      </c>
    </row>
    <row r="63" spans="1:12">
      <c r="A63" s="1150" t="s">
        <v>471</v>
      </c>
      <c r="C63" s="841">
        <v>3191.4675500000003</v>
      </c>
      <c r="D63" s="841">
        <v>1647.00965</v>
      </c>
      <c r="E63" s="841">
        <v>1544.4579000000001</v>
      </c>
      <c r="G63" s="841">
        <f t="shared" si="3"/>
        <v>-102.55174999999986</v>
      </c>
      <c r="H63">
        <v>52.004450436247751</v>
      </c>
      <c r="I63" s="1146">
        <v>56.607656405715879</v>
      </c>
      <c r="J63" s="1146">
        <v>61.731638860874206</v>
      </c>
      <c r="K63" s="1146">
        <v>52.424034810755373</v>
      </c>
      <c r="L63" s="841">
        <f t="shared" si="4"/>
        <v>-9.3076040501188331</v>
      </c>
    </row>
    <row r="64" spans="1:12">
      <c r="A64" s="1154" t="s">
        <v>472</v>
      </c>
      <c r="B64" s="580"/>
      <c r="C64" s="1139">
        <v>3186.0727000000002</v>
      </c>
      <c r="D64" s="1139">
        <v>1652.6334100000001</v>
      </c>
      <c r="E64" s="1139">
        <v>1533.4392900000003</v>
      </c>
      <c r="G64" s="1139">
        <f t="shared" ref="G64:G67" si="5">E64-D64</f>
        <v>-119.19411999999988</v>
      </c>
      <c r="H64">
        <v>51.299106893523081</v>
      </c>
      <c r="I64" s="1144">
        <v>56.189462141045375</v>
      </c>
      <c r="J64" s="1144">
        <v>61.641982012467899</v>
      </c>
      <c r="K64" s="1144">
        <v>52.277745916483724</v>
      </c>
      <c r="L64" s="1139">
        <f t="shared" ref="L64:L67" si="6">K64-J64</f>
        <v>-9.3642360959841753</v>
      </c>
    </row>
    <row r="65" spans="1:12" ht="15.9" customHeight="1">
      <c r="A65" s="1150" t="s">
        <v>473</v>
      </c>
      <c r="B65" s="580"/>
      <c r="C65" s="841">
        <v>3236.9179400000003</v>
      </c>
      <c r="D65" s="841">
        <v>1682.1190200000001</v>
      </c>
      <c r="E65" s="841">
        <v>1554.7989200000002</v>
      </c>
      <c r="G65" s="841">
        <f t="shared" si="5"/>
        <v>-127.32009999999991</v>
      </c>
      <c r="H65">
        <v>51.700244077660273</v>
      </c>
      <c r="I65" s="1146">
        <v>56.706538482021188</v>
      </c>
      <c r="J65" s="1146">
        <v>62.280914799102064</v>
      </c>
      <c r="K65" s="1146">
        <v>48.905522033618702</v>
      </c>
      <c r="L65" s="841">
        <f t="shared" si="6"/>
        <v>-13.375392765483362</v>
      </c>
    </row>
    <row r="66" spans="1:12">
      <c r="A66" s="1154" t="s">
        <v>474</v>
      </c>
      <c r="C66" s="1139">
        <v>3215.9214400000001</v>
      </c>
      <c r="D66" s="1139">
        <v>1680.3117099999999</v>
      </c>
      <c r="E66" s="1139">
        <v>1535.6097300000001</v>
      </c>
      <c r="G66" s="1139">
        <f t="shared" si="5"/>
        <v>-144.70197999999982</v>
      </c>
      <c r="H66">
        <v>50.602620969147083</v>
      </c>
      <c r="I66" s="1144">
        <v>55.91429858959274</v>
      </c>
      <c r="J66" s="1144">
        <v>61.847239428525178</v>
      </c>
      <c r="K66" s="1144">
        <v>49.152840697952016</v>
      </c>
      <c r="L66" s="1139">
        <f t="shared" si="6"/>
        <v>-12.694398730573162</v>
      </c>
    </row>
    <row r="67" spans="1:12">
      <c r="A67" s="1150" t="s">
        <v>475</v>
      </c>
      <c r="C67" s="841">
        <v>3235.1052499999996</v>
      </c>
      <c r="D67" s="841">
        <v>1675.1374599999999</v>
      </c>
      <c r="E67" s="841">
        <v>1559.9677900000002</v>
      </c>
      <c r="G67" s="841">
        <f t="shared" si="5"/>
        <v>-115.16966999999977</v>
      </c>
      <c r="H67">
        <v>51.237000539165614</v>
      </c>
      <c r="I67" s="1146">
        <v>55.994330567220295</v>
      </c>
      <c r="J67" s="1146">
        <v>61.294186293927503</v>
      </c>
      <c r="K67" s="1146">
        <v>52.424034810755373</v>
      </c>
      <c r="L67" s="841">
        <f t="shared" si="6"/>
        <v>-8.8701514831721298</v>
      </c>
    </row>
    <row r="68" spans="1:12">
      <c r="A68" s="1154" t="s">
        <v>480</v>
      </c>
      <c r="B68" s="580"/>
      <c r="C68" s="1139">
        <v>3269.7367899999999</v>
      </c>
      <c r="D68" s="1139">
        <v>1662.94426</v>
      </c>
      <c r="E68" s="1139">
        <v>1606.7925300000002</v>
      </c>
      <c r="G68" s="1139">
        <f t="shared" ref="G68:G71" si="7">E68-D68</f>
        <v>-56.151729999999816</v>
      </c>
      <c r="H68">
        <v>52.674372924787505</v>
      </c>
      <c r="I68" s="1144">
        <v>56.409977903105798</v>
      </c>
      <c r="J68" s="1144">
        <v>60.559786011032621</v>
      </c>
      <c r="K68" s="1144">
        <v>52.277745916483724</v>
      </c>
      <c r="L68" s="1139">
        <f t="shared" ref="L68:L71" si="8">K68-J68</f>
        <v>-8.282040094548897</v>
      </c>
    </row>
    <row r="69" spans="1:12" ht="15.9" customHeight="1">
      <c r="A69" s="1150" t="s">
        <v>481</v>
      </c>
      <c r="B69" s="580"/>
      <c r="C69" s="841">
        <v>3361.35752</v>
      </c>
      <c r="D69" s="841">
        <v>1737.3502100000001</v>
      </c>
      <c r="E69" s="841">
        <v>1624.00731</v>
      </c>
      <c r="G69" s="841">
        <f t="shared" si="7"/>
        <v>-113.3429000000001</v>
      </c>
      <c r="H69">
        <v>52.912632468573861</v>
      </c>
      <c r="I69" s="1146">
        <v>57.648806206574911</v>
      </c>
      <c r="J69" s="1146">
        <v>62.912700940258247</v>
      </c>
      <c r="K69" s="1146">
        <v>48.905522033618702</v>
      </c>
      <c r="L69" s="841">
        <f t="shared" si="8"/>
        <v>-14.007178906639545</v>
      </c>
    </row>
    <row r="70" spans="1:12">
      <c r="A70" s="1154" t="s">
        <v>482</v>
      </c>
      <c r="C70" s="1139">
        <v>3320.26037</v>
      </c>
      <c r="D70" s="1139">
        <v>1730.17597</v>
      </c>
      <c r="E70" s="1139">
        <v>1590.0844000000002</v>
      </c>
      <c r="G70" s="1139">
        <f t="shared" si="7"/>
        <v>-140.09156999999982</v>
      </c>
      <c r="H70">
        <v>51.590873114158022</v>
      </c>
      <c r="I70" s="1144">
        <v>56.646443788738587</v>
      </c>
      <c r="J70" s="1144">
        <v>62.252876762767748</v>
      </c>
      <c r="K70" s="1144">
        <v>49.152840697952016</v>
      </c>
      <c r="L70" s="1139">
        <f t="shared" si="8"/>
        <v>-13.100036064815733</v>
      </c>
    </row>
    <row r="71" spans="1:12">
      <c r="A71" s="1150" t="s">
        <v>483</v>
      </c>
      <c r="C71" s="841">
        <v>3361.5427799999998</v>
      </c>
      <c r="D71" s="841">
        <v>1718.36797</v>
      </c>
      <c r="E71" s="841">
        <v>1643.17481</v>
      </c>
      <c r="G71" s="841">
        <f t="shared" si="7"/>
        <v>-75.193160000000034</v>
      </c>
      <c r="H71">
        <v>53.065071398691643</v>
      </c>
      <c r="I71" s="1146">
        <v>57.101487222644423</v>
      </c>
      <c r="J71" s="1146">
        <v>61.580674136319956</v>
      </c>
      <c r="K71" s="1146">
        <v>52.424034810755373</v>
      </c>
      <c r="L71" s="841">
        <f t="shared" si="8"/>
        <v>-9.1566393255645835</v>
      </c>
    </row>
    <row r="72" spans="1:12">
      <c r="A72" s="1154" t="s">
        <v>486</v>
      </c>
      <c r="B72" s="580"/>
      <c r="C72" s="1139">
        <v>3406.2183</v>
      </c>
      <c r="D72" s="1139">
        <v>1730.00667</v>
      </c>
      <c r="E72" s="1139">
        <v>1676.21163</v>
      </c>
      <c r="G72" s="1139">
        <f t="shared" ref="G72:G75" si="9">E72-D72</f>
        <v>-53.795039999999972</v>
      </c>
      <c r="H72">
        <v>53.782142961730237</v>
      </c>
      <c r="I72" s="1144">
        <v>57.460210498282358</v>
      </c>
      <c r="J72" s="1144">
        <v>61.537811385371796</v>
      </c>
      <c r="K72" s="1144">
        <v>52.277745916483724</v>
      </c>
      <c r="L72" s="1139">
        <f t="shared" ref="L72:L75" si="10">K72-J72</f>
        <v>-9.2600654688880724</v>
      </c>
    </row>
    <row r="73" spans="1:12" ht="15.9" customHeight="1">
      <c r="A73" s="1150" t="s">
        <v>487</v>
      </c>
      <c r="B73" s="580"/>
      <c r="C73" s="841">
        <v>3431.76397</v>
      </c>
      <c r="D73" s="841">
        <v>1759.4676399999998</v>
      </c>
      <c r="E73" s="841">
        <v>1672.2963300000001</v>
      </c>
      <c r="G73" s="841">
        <f t="shared" si="9"/>
        <v>-87.171309999999721</v>
      </c>
      <c r="H73">
        <v>53.166575672660635</v>
      </c>
      <c r="I73" s="1146">
        <v>57.39356382874935</v>
      </c>
      <c r="J73" s="1146">
        <v>62.085060390696697</v>
      </c>
      <c r="K73" s="1146">
        <v>48.905522033618702</v>
      </c>
      <c r="L73" s="841">
        <f t="shared" si="10"/>
        <v>-13.179538357077995</v>
      </c>
    </row>
    <row r="74" spans="1:12">
      <c r="A74" s="1154" t="s">
        <v>488</v>
      </c>
      <c r="C74" s="1139">
        <v>3419.1291499999998</v>
      </c>
      <c r="D74" s="1139">
        <v>1753.1416199999999</v>
      </c>
      <c r="E74" s="1139">
        <v>1665.9875300000001</v>
      </c>
      <c r="G74" s="1139">
        <f t="shared" si="9"/>
        <v>-87.154089999999769</v>
      </c>
      <c r="H74">
        <v>52.836250879281408</v>
      </c>
      <c r="I74" s="1144">
        <v>57.037101653536538</v>
      </c>
      <c r="J74" s="1144">
        <v>61.698713579456069</v>
      </c>
      <c r="K74" s="1144">
        <v>49.152840697952016</v>
      </c>
      <c r="L74" s="1139">
        <f t="shared" si="10"/>
        <v>-12.545872881504053</v>
      </c>
    </row>
    <row r="75" spans="1:12">
      <c r="A75" s="1150" t="s">
        <v>489</v>
      </c>
      <c r="C75" s="841">
        <v>3501.0662199999997</v>
      </c>
      <c r="D75" s="841">
        <v>1781.9040399999999</v>
      </c>
      <c r="E75" s="841">
        <v>1719.1621799999998</v>
      </c>
      <c r="G75" s="841">
        <f t="shared" si="9"/>
        <v>-62.741860000000088</v>
      </c>
      <c r="H75">
        <v>54.109623119694874</v>
      </c>
      <c r="I75" s="1146">
        <v>58.033916683506703</v>
      </c>
      <c r="J75" s="1146">
        <v>62.400130645315443</v>
      </c>
      <c r="K75" s="1146">
        <v>52.424034810755373</v>
      </c>
      <c r="L75" s="841">
        <f t="shared" si="10"/>
        <v>-9.9760958345600699</v>
      </c>
    </row>
    <row r="76" spans="1:12">
      <c r="A76" s="1154" t="s">
        <v>520</v>
      </c>
      <c r="B76" s="580"/>
      <c r="C76" s="1139">
        <v>3515.8654700000002</v>
      </c>
      <c r="D76" s="1139">
        <v>1768.8580499999998</v>
      </c>
      <c r="E76" s="1139">
        <v>1747.0074199999999</v>
      </c>
      <c r="G76" s="1139">
        <f t="shared" ref="G76:G79" si="11">E76-D76</f>
        <v>-21.85062999999991</v>
      </c>
      <c r="H76">
        <v>54.694225451407327</v>
      </c>
      <c r="I76" s="1144">
        <v>57.89572974974211</v>
      </c>
      <c r="J76" s="1144">
        <v>61.448140060616211</v>
      </c>
      <c r="K76" s="1144">
        <v>52.277745916483724</v>
      </c>
      <c r="L76" s="1139">
        <f t="shared" ref="L76:L79" si="12">K76-J76</f>
        <v>-9.1703941441324872</v>
      </c>
    </row>
    <row r="77" spans="1:12" ht="15.9" customHeight="1">
      <c r="A77" s="1150" t="s">
        <v>521</v>
      </c>
      <c r="B77" s="580"/>
      <c r="C77" s="841">
        <v>3581.29207</v>
      </c>
      <c r="D77" s="841">
        <v>1819.6989100000001</v>
      </c>
      <c r="E77" s="841">
        <v>1761.5931600000001</v>
      </c>
      <c r="G77" s="841">
        <f t="shared" si="11"/>
        <v>-58.105749999999944</v>
      </c>
      <c r="H77">
        <v>54.949984028383255</v>
      </c>
      <c r="I77" s="1146">
        <v>58.661700695559816</v>
      </c>
      <c r="J77" s="1146">
        <v>62.765987414930812</v>
      </c>
      <c r="K77" s="1146">
        <v>48.905522033618702</v>
      </c>
      <c r="L77" s="841">
        <f t="shared" si="12"/>
        <v>-13.86046538131211</v>
      </c>
    </row>
    <row r="78" spans="1:12">
      <c r="A78" s="1154" t="s">
        <v>522</v>
      </c>
      <c r="C78" s="1139">
        <v>3520.5685000000003</v>
      </c>
      <c r="D78" s="1139">
        <v>1787.2215300000003</v>
      </c>
      <c r="E78" s="1139">
        <v>1733.3469700000001</v>
      </c>
      <c r="G78" s="1139">
        <f t="shared" si="11"/>
        <v>-53.874560000000201</v>
      </c>
      <c r="H78">
        <v>54.185024330332922</v>
      </c>
      <c r="I78" s="1144">
        <v>57.837048134407979</v>
      </c>
      <c r="J78" s="1144">
        <v>61.88212385477555</v>
      </c>
      <c r="K78" s="1144">
        <v>49.152840697952016</v>
      </c>
      <c r="L78" s="1139">
        <f t="shared" si="12"/>
        <v>-12.729283156823534</v>
      </c>
    </row>
    <row r="79" spans="1:12">
      <c r="A79" s="1150" t="s">
        <v>523</v>
      </c>
      <c r="C79" s="841">
        <v>3579.8743199999999</v>
      </c>
      <c r="D79" s="841">
        <v>1823.5818300000001</v>
      </c>
      <c r="E79" s="841">
        <v>1756.2924899999998</v>
      </c>
      <c r="G79" s="841">
        <f t="shared" si="11"/>
        <v>-67.289340000000266</v>
      </c>
      <c r="H79">
        <v>54.609076951694789</v>
      </c>
      <c r="I79" s="1146">
        <v>58.516940685130258</v>
      </c>
      <c r="J79" s="1146">
        <v>62.848465879544626</v>
      </c>
      <c r="K79" s="1146">
        <v>52.424034810755373</v>
      </c>
      <c r="L79" s="841">
        <f t="shared" si="12"/>
        <v>-10.424431068789254</v>
      </c>
    </row>
    <row r="80" spans="1:12">
      <c r="A80" s="580"/>
    </row>
    <row r="81" spans="1:12">
      <c r="A81" s="771" t="s">
        <v>344</v>
      </c>
      <c r="K81" s="1261" t="s">
        <v>528</v>
      </c>
      <c r="L81" s="1261"/>
    </row>
  </sheetData>
  <mergeCells count="7">
    <mergeCell ref="K81:L81"/>
    <mergeCell ref="C5:E5"/>
    <mergeCell ref="A2:L2"/>
    <mergeCell ref="I5:K5"/>
    <mergeCell ref="A6:A7"/>
    <mergeCell ref="C6:E6"/>
    <mergeCell ref="I6:K6"/>
  </mergeCells>
  <hyperlinks>
    <hyperlink ref="L4" location="'Indice tablas Mujeres'!A1" display="Indice" xr:uid="{00000000-0004-0000-18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9" orientation="portrait" r:id="rId1"/>
  <headerFooter differentFirst="1">
    <oddFooter>&amp;C&amp;P</oddFooter>
  </headerFooter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CD9BCD"/>
    <pageSetUpPr fitToPage="1"/>
  </sheetPr>
  <dimension ref="A1:L81"/>
  <sheetViews>
    <sheetView view="pageBreakPreview" zoomScaleNormal="100" zoomScaleSheetLayoutView="100" workbookViewId="0">
      <selection activeCell="A2" sqref="A2:L2"/>
    </sheetView>
  </sheetViews>
  <sheetFormatPr baseColWidth="10" defaultRowHeight="14.5"/>
  <cols>
    <col min="1" max="1" width="23.90625" bestFit="1" customWidth="1"/>
    <col min="2" max="2" width="2" customWidth="1"/>
    <col min="3" max="4" width="8.90625" customWidth="1"/>
    <col min="5" max="5" width="7.90625" customWidth="1"/>
    <col min="6" max="6" width="1.453125" customWidth="1"/>
    <col min="7" max="7" width="13" customWidth="1"/>
    <col min="8" max="8" width="1.08984375" customWidth="1"/>
    <col min="9" max="9" width="8.453125" customWidth="1"/>
    <col min="10" max="10" width="8.54296875" customWidth="1"/>
    <col min="11" max="11" width="8.453125" customWidth="1"/>
    <col min="12" max="12" width="12.54296875" customWidth="1"/>
  </cols>
  <sheetData>
    <row r="1" spans="1:12" ht="56.25" customHeight="1">
      <c r="A1" s="1212" t="s">
        <v>548</v>
      </c>
    </row>
    <row r="2" spans="1:12" s="2" customFormat="1" ht="15.5">
      <c r="A2" s="1300" t="s">
        <v>535</v>
      </c>
      <c r="B2" s="1239"/>
      <c r="C2" s="1239"/>
      <c r="D2" s="1239"/>
      <c r="E2" s="1239"/>
      <c r="F2" s="1239"/>
      <c r="G2" s="1239"/>
      <c r="H2" s="1239"/>
      <c r="I2" s="1239"/>
      <c r="J2" s="1239"/>
      <c r="K2" s="1239"/>
      <c r="L2" s="1239"/>
    </row>
    <row r="3" spans="1:12" s="2" customFormat="1" ht="4.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s="2" customFormat="1" ht="15.5">
      <c r="A4" s="3"/>
      <c r="B4" s="1"/>
      <c r="C4" s="1"/>
      <c r="D4" s="1"/>
      <c r="E4" s="1"/>
      <c r="F4" s="1"/>
      <c r="G4" s="1"/>
      <c r="H4" s="1"/>
      <c r="I4" s="1"/>
      <c r="J4" s="1"/>
      <c r="K4" s="506"/>
      <c r="L4" s="926" t="s">
        <v>212</v>
      </c>
    </row>
    <row r="5" spans="1:12" s="195" customFormat="1" ht="32.4" customHeight="1">
      <c r="B5" s="520"/>
      <c r="C5" s="1302" t="s">
        <v>211</v>
      </c>
      <c r="D5" s="1302"/>
      <c r="E5" s="1302"/>
      <c r="F5" s="522"/>
      <c r="G5" s="523" t="s">
        <v>113</v>
      </c>
      <c r="H5" s="524"/>
      <c r="I5" s="1302" t="s">
        <v>223</v>
      </c>
      <c r="J5" s="1302"/>
      <c r="K5" s="1302"/>
      <c r="L5" s="523" t="s">
        <v>112</v>
      </c>
    </row>
    <row r="6" spans="1:12" s="195" customFormat="1" ht="15" customHeight="1">
      <c r="A6" s="1267" t="s">
        <v>39</v>
      </c>
      <c r="B6" s="519"/>
      <c r="C6" s="1305" t="s">
        <v>106</v>
      </c>
      <c r="D6" s="1305"/>
      <c r="E6" s="1305"/>
      <c r="F6" s="266"/>
      <c r="G6" s="521" t="s">
        <v>106</v>
      </c>
      <c r="H6" s="269"/>
      <c r="I6" s="1305" t="s">
        <v>106</v>
      </c>
      <c r="J6" s="1305"/>
      <c r="K6" s="1306"/>
      <c r="L6" s="541" t="s">
        <v>106</v>
      </c>
    </row>
    <row r="7" spans="1:12" s="195" customFormat="1" ht="13.65" customHeight="1">
      <c r="A7" s="1268"/>
      <c r="B7" s="186"/>
      <c r="C7" s="152" t="s">
        <v>40</v>
      </c>
      <c r="D7" s="152" t="s">
        <v>41</v>
      </c>
      <c r="E7" s="152" t="s">
        <v>42</v>
      </c>
      <c r="F7" s="260"/>
      <c r="G7" s="263" t="s">
        <v>111</v>
      </c>
      <c r="I7" s="152" t="s">
        <v>40</v>
      </c>
      <c r="J7" s="152" t="s">
        <v>41</v>
      </c>
      <c r="K7" s="263" t="s">
        <v>42</v>
      </c>
      <c r="L7" s="542" t="s">
        <v>111</v>
      </c>
    </row>
    <row r="8" spans="1:12">
      <c r="A8" s="154" t="s">
        <v>66</v>
      </c>
      <c r="B8" s="335"/>
      <c r="C8" s="155">
        <v>3098.1221699999996</v>
      </c>
      <c r="D8" s="155">
        <v>1706.9066600000003</v>
      </c>
      <c r="E8" s="155">
        <v>1391.2155100000007</v>
      </c>
      <c r="G8" s="156">
        <v>-315.69114999999965</v>
      </c>
      <c r="I8" s="197">
        <v>71.293214142928861</v>
      </c>
      <c r="J8" s="197">
        <v>79.549206022887432</v>
      </c>
      <c r="K8" s="231">
        <v>63.240470686229877</v>
      </c>
      <c r="L8" s="543">
        <v>-16.308735336657556</v>
      </c>
    </row>
    <row r="9" spans="1:12">
      <c r="A9" s="158" t="s">
        <v>67</v>
      </c>
      <c r="B9" s="336"/>
      <c r="C9" s="159">
        <v>3100.4327099999982</v>
      </c>
      <c r="D9" s="159">
        <v>1697.4723300000003</v>
      </c>
      <c r="E9" s="159">
        <v>1402.9603800000004</v>
      </c>
      <c r="G9" s="160">
        <v>-294.51194999999984</v>
      </c>
      <c r="I9" s="200">
        <v>71.108189767472467</v>
      </c>
      <c r="J9" s="200">
        <v>78.84326970036642</v>
      </c>
      <c r="K9" s="233">
        <v>63.563128960594881</v>
      </c>
      <c r="L9" s="544">
        <v>-15.280140739771539</v>
      </c>
    </row>
    <row r="10" spans="1:12">
      <c r="A10" s="170" t="s">
        <v>68</v>
      </c>
      <c r="B10" s="339"/>
      <c r="C10" s="171">
        <v>3119.8597899999982</v>
      </c>
      <c r="D10" s="171">
        <v>1706.8870299999999</v>
      </c>
      <c r="E10" s="171">
        <v>1412.9727600000001</v>
      </c>
      <c r="G10" s="172">
        <v>-293.91426999999976</v>
      </c>
      <c r="I10" s="207">
        <v>71.402694569969867</v>
      </c>
      <c r="J10" s="207">
        <v>79.119602896210139</v>
      </c>
      <c r="K10" s="527">
        <v>63.87656354352378</v>
      </c>
      <c r="L10" s="547">
        <v>-15.24303935268636</v>
      </c>
    </row>
    <row r="11" spans="1:12">
      <c r="A11" s="188" t="s">
        <v>69</v>
      </c>
      <c r="B11" s="340"/>
      <c r="C11" s="189">
        <v>3089.219720000001</v>
      </c>
      <c r="D11" s="189">
        <v>1663.2440299999998</v>
      </c>
      <c r="E11" s="189">
        <v>1425.9756900000002</v>
      </c>
      <c r="G11" s="264">
        <v>-237.26833999999963</v>
      </c>
      <c r="I11" s="209">
        <v>70.530851360937646</v>
      </c>
      <c r="J11" s="209">
        <v>76.95737072904781</v>
      </c>
      <c r="K11" s="528">
        <v>64.270730908091096</v>
      </c>
      <c r="L11" s="548">
        <v>-12.686639820956714</v>
      </c>
    </row>
    <row r="12" spans="1:12">
      <c r="A12" s="154" t="s">
        <v>70</v>
      </c>
      <c r="B12" s="335"/>
      <c r="C12" s="155">
        <v>2988.9587199999987</v>
      </c>
      <c r="D12" s="155">
        <v>1601.1714499999996</v>
      </c>
      <c r="E12" s="155">
        <v>1387.7872699999998</v>
      </c>
      <c r="G12" s="156">
        <v>-213.38417999999979</v>
      </c>
      <c r="I12" s="197">
        <v>68.174754732629552</v>
      </c>
      <c r="J12" s="197">
        <v>74.061144355833989</v>
      </c>
      <c r="K12" s="231">
        <v>62.448199591496483</v>
      </c>
      <c r="L12" s="543">
        <v>-11.612944764337506</v>
      </c>
    </row>
    <row r="13" spans="1:12">
      <c r="A13" s="158" t="s">
        <v>71</v>
      </c>
      <c r="B13" s="336"/>
      <c r="C13" s="159">
        <v>2989.5214900000019</v>
      </c>
      <c r="D13" s="159">
        <v>1594.6210099999998</v>
      </c>
      <c r="E13" s="159">
        <v>1394.9004800000002</v>
      </c>
      <c r="G13" s="160">
        <v>-199.7205299999996</v>
      </c>
      <c r="I13" s="200">
        <v>68.150719703243183</v>
      </c>
      <c r="J13" s="200">
        <v>73.765657209021853</v>
      </c>
      <c r="K13" s="233">
        <v>62.695163799924664</v>
      </c>
      <c r="L13" s="544">
        <v>-11.070493409097189</v>
      </c>
    </row>
    <row r="14" spans="1:12">
      <c r="A14" s="170" t="s">
        <v>72</v>
      </c>
      <c r="B14" s="339"/>
      <c r="C14" s="171">
        <v>2930.8534199999999</v>
      </c>
      <c r="D14" s="171">
        <v>1556.8005199999996</v>
      </c>
      <c r="E14" s="171">
        <v>1374.0528999999995</v>
      </c>
      <c r="G14" s="172">
        <v>-182.7476200000001</v>
      </c>
      <c r="I14" s="207">
        <v>66.860215722146435</v>
      </c>
      <c r="J14" s="207">
        <v>72.112461643888707</v>
      </c>
      <c r="K14" s="527">
        <v>61.763437834560136</v>
      </c>
      <c r="L14" s="547">
        <v>-10.349023809328571</v>
      </c>
    </row>
    <row r="15" spans="1:12">
      <c r="A15" s="174" t="s">
        <v>73</v>
      </c>
      <c r="B15" s="341"/>
      <c r="C15" s="178">
        <v>2937.9872600000012</v>
      </c>
      <c r="D15" s="178">
        <v>1569.9567600000005</v>
      </c>
      <c r="E15" s="178">
        <v>1368.0305000000001</v>
      </c>
      <c r="G15" s="264">
        <v>-201.92626000000041</v>
      </c>
      <c r="I15" s="243">
        <v>67.017532724828271</v>
      </c>
      <c r="J15" s="243">
        <v>72.77440200322205</v>
      </c>
      <c r="K15" s="244">
        <v>61.439897405563258</v>
      </c>
      <c r="L15" s="548">
        <v>-11.334504597658793</v>
      </c>
    </row>
    <row r="16" spans="1:12">
      <c r="A16" s="154" t="s">
        <v>108</v>
      </c>
      <c r="B16" s="335"/>
      <c r="C16" s="155">
        <v>2908.0306199999995</v>
      </c>
      <c r="D16" s="155">
        <v>1529.0690199999999</v>
      </c>
      <c r="E16" s="155">
        <v>1378.9615999999999</v>
      </c>
      <c r="G16" s="156">
        <v>-150.10742000000005</v>
      </c>
      <c r="I16" s="214">
        <v>66.38782991116652</v>
      </c>
      <c r="J16" s="214">
        <v>70.978344078214491</v>
      </c>
      <c r="K16" s="215">
        <v>61.945410854203743</v>
      </c>
      <c r="L16" s="543">
        <v>-9.0329332240107476</v>
      </c>
    </row>
    <row r="17" spans="1:12">
      <c r="A17" s="158" t="s">
        <v>74</v>
      </c>
      <c r="B17" s="336"/>
      <c r="C17" s="159">
        <v>2912.7713799999983</v>
      </c>
      <c r="D17" s="159">
        <v>1548.3016200000002</v>
      </c>
      <c r="E17" s="159">
        <v>1364.4697600000004</v>
      </c>
      <c r="G17" s="160">
        <v>-183.83185999999978</v>
      </c>
      <c r="I17" s="217">
        <v>66.549999222608491</v>
      </c>
      <c r="J17" s="217">
        <v>71.96644261698512</v>
      </c>
      <c r="K17" s="218">
        <v>61.313601189103146</v>
      </c>
      <c r="L17" s="544">
        <v>-10.652841427881974</v>
      </c>
    </row>
    <row r="18" spans="1:12">
      <c r="A18" s="170" t="s">
        <v>75</v>
      </c>
      <c r="B18" s="339"/>
      <c r="C18" s="171">
        <v>2908.0151399999991</v>
      </c>
      <c r="D18" s="171">
        <v>1538.16365</v>
      </c>
      <c r="E18" s="171">
        <v>1369.85149</v>
      </c>
      <c r="G18" s="172">
        <v>-168.31215999999995</v>
      </c>
      <c r="I18" s="220">
        <v>66.569940680173502</v>
      </c>
      <c r="J18" s="220">
        <v>71.672364005616203</v>
      </c>
      <c r="K18" s="221">
        <v>61.64236704866024</v>
      </c>
      <c r="L18" s="547">
        <v>-10.029996956955962</v>
      </c>
    </row>
    <row r="19" spans="1:12">
      <c r="A19" s="188" t="s">
        <v>76</v>
      </c>
      <c r="B19" s="340"/>
      <c r="C19" s="189">
        <v>2934.0616199999986</v>
      </c>
      <c r="D19" s="189">
        <v>1545.9769599999993</v>
      </c>
      <c r="E19" s="189">
        <v>1388.0846599999998</v>
      </c>
      <c r="G19" s="265">
        <v>-157.89229999999952</v>
      </c>
      <c r="I19" s="248">
        <v>67.226728246889422</v>
      </c>
      <c r="J19" s="248">
        <v>72.152848407751918</v>
      </c>
      <c r="K19" s="537">
        <v>62.476085282378676</v>
      </c>
      <c r="L19" s="549">
        <v>-9.6767631253732418</v>
      </c>
    </row>
    <row r="20" spans="1:12">
      <c r="A20" s="154" t="s">
        <v>109</v>
      </c>
      <c r="B20" s="335"/>
      <c r="C20" s="155">
        <v>2906.8550800000012</v>
      </c>
      <c r="D20" s="155">
        <v>1537.1092500000007</v>
      </c>
      <c r="E20" s="155">
        <v>1369.7458300000001</v>
      </c>
      <c r="G20" s="156">
        <v>-167.36342000000059</v>
      </c>
      <c r="I20" s="214">
        <v>66.659902653894918</v>
      </c>
      <c r="J20" s="214">
        <v>71.832972869908843</v>
      </c>
      <c r="K20" s="215">
        <v>61.675618480122047</v>
      </c>
      <c r="L20" s="543">
        <v>-10.157354389786796</v>
      </c>
    </row>
    <row r="21" spans="1:12">
      <c r="A21" s="158" t="s">
        <v>77</v>
      </c>
      <c r="B21" s="336"/>
      <c r="C21" s="159">
        <v>2918.8163399999994</v>
      </c>
      <c r="D21" s="159">
        <v>1516.9218700000001</v>
      </c>
      <c r="E21" s="159">
        <v>1401.8944700000002</v>
      </c>
      <c r="G21" s="160">
        <v>-115.02739999999994</v>
      </c>
      <c r="I21" s="217">
        <v>66.949439993938</v>
      </c>
      <c r="J21" s="217">
        <v>70.945758570682045</v>
      </c>
      <c r="K21" s="218">
        <v>63.103228723485891</v>
      </c>
      <c r="L21" s="544">
        <v>-7.842529847196154</v>
      </c>
    </row>
    <row r="22" spans="1:12">
      <c r="A22" s="170" t="s">
        <v>78</v>
      </c>
      <c r="B22" s="339"/>
      <c r="C22" s="171">
        <v>2842.5592899999983</v>
      </c>
      <c r="D22" s="171">
        <v>1510.3151499999999</v>
      </c>
      <c r="E22" s="171">
        <v>1332.2441400000002</v>
      </c>
      <c r="G22" s="172">
        <v>-178.07100999999966</v>
      </c>
      <c r="I22" s="220">
        <v>65.280529017503895</v>
      </c>
      <c r="J22" s="220">
        <v>70.759125310356936</v>
      </c>
      <c r="K22" s="221">
        <v>60.012899598083223</v>
      </c>
      <c r="L22" s="547">
        <v>-10.746225712273713</v>
      </c>
    </row>
    <row r="23" spans="1:12">
      <c r="A23" s="191" t="s">
        <v>79</v>
      </c>
      <c r="B23" s="342"/>
      <c r="C23" s="178">
        <v>2802.0275499999993</v>
      </c>
      <c r="D23" s="178">
        <v>1463.8092200000001</v>
      </c>
      <c r="E23" s="178">
        <v>1338.2183299999999</v>
      </c>
      <c r="G23" s="265">
        <v>-125.59089000000017</v>
      </c>
      <c r="I23" s="225">
        <v>64.345849588719872</v>
      </c>
      <c r="J23" s="225">
        <v>68.619967024558633</v>
      </c>
      <c r="K23" s="530">
        <v>60.241456804120141</v>
      </c>
      <c r="L23" s="549">
        <v>-8.3785102204384927</v>
      </c>
    </row>
    <row r="24" spans="1:12">
      <c r="A24" s="154" t="s">
        <v>110</v>
      </c>
      <c r="B24" s="335"/>
      <c r="C24" s="155">
        <v>2809.3462000000009</v>
      </c>
      <c r="D24" s="155">
        <v>1442.8474200000001</v>
      </c>
      <c r="E24" s="155">
        <v>1366.4987800000001</v>
      </c>
      <c r="G24" s="156">
        <v>-76.348639999999932</v>
      </c>
      <c r="I24" s="196">
        <v>64.584623501642369</v>
      </c>
      <c r="J24" s="196">
        <v>67.767226045408705</v>
      </c>
      <c r="K24" s="231">
        <v>61.533328058528745</v>
      </c>
      <c r="L24" s="543">
        <v>-6.2338979868799598</v>
      </c>
    </row>
    <row r="25" spans="1:12">
      <c r="A25" s="158" t="s">
        <v>80</v>
      </c>
      <c r="B25" s="336"/>
      <c r="C25" s="159">
        <v>2804.5092099999997</v>
      </c>
      <c r="D25" s="159">
        <v>1438.6048899999998</v>
      </c>
      <c r="E25" s="159">
        <v>1365.9043200000001</v>
      </c>
      <c r="G25" s="160">
        <v>-72.700569999999743</v>
      </c>
      <c r="I25" s="200">
        <v>64.595813231680921</v>
      </c>
      <c r="J25" s="200">
        <v>67.738491155994524</v>
      </c>
      <c r="K25" s="233">
        <v>61.586475301108273</v>
      </c>
      <c r="L25" s="544">
        <v>-6.1520158548862511</v>
      </c>
    </row>
    <row r="26" spans="1:12">
      <c r="A26" s="162" t="s">
        <v>81</v>
      </c>
      <c r="B26" s="337"/>
      <c r="C26" s="163">
        <v>2781.4615899999994</v>
      </c>
      <c r="D26" s="163">
        <v>1436.4502199999995</v>
      </c>
      <c r="E26" s="163">
        <v>1345.0113699999999</v>
      </c>
      <c r="G26" s="172">
        <v>-91.438849999999547</v>
      </c>
      <c r="I26" s="203">
        <v>64.282414213656267</v>
      </c>
      <c r="J26" s="203">
        <v>67.897564629188267</v>
      </c>
      <c r="K26" s="525">
        <v>60.823738010018495</v>
      </c>
      <c r="L26" s="547">
        <v>-7.0738266191697718</v>
      </c>
    </row>
    <row r="27" spans="1:12">
      <c r="A27" s="191" t="s">
        <v>82</v>
      </c>
      <c r="B27" s="342"/>
      <c r="C27" s="178">
        <v>2739.989509999999</v>
      </c>
      <c r="D27" s="178">
        <v>1406.0445100000002</v>
      </c>
      <c r="E27" s="178">
        <v>1333.9449999999999</v>
      </c>
      <c r="G27" s="177">
        <v>-72.099510000000237</v>
      </c>
      <c r="I27" s="248">
        <v>63.484345576254377</v>
      </c>
      <c r="J27" s="248">
        <v>66.671037132501013</v>
      </c>
      <c r="K27" s="537">
        <v>60.439369470682593</v>
      </c>
      <c r="L27" s="550">
        <v>-6.2316676618184204</v>
      </c>
    </row>
    <row r="28" spans="1:12">
      <c r="A28" s="154" t="s">
        <v>83</v>
      </c>
      <c r="B28" s="335"/>
      <c r="C28" s="155">
        <v>2732.5216999999998</v>
      </c>
      <c r="D28" s="155">
        <v>1399.2062599999999</v>
      </c>
      <c r="E28" s="155">
        <v>1333.3154399999999</v>
      </c>
      <c r="G28" s="156">
        <v>-65.890820000000076</v>
      </c>
      <c r="I28" s="196">
        <v>63.587017097004093</v>
      </c>
      <c r="J28" s="196">
        <v>66.663476121489808</v>
      </c>
      <c r="K28" s="231">
        <v>60.649765579066063</v>
      </c>
      <c r="L28" s="543">
        <v>-6.0137105424237447</v>
      </c>
    </row>
    <row r="29" spans="1:12">
      <c r="A29" s="158" t="s">
        <v>84</v>
      </c>
      <c r="B29" s="336"/>
      <c r="C29" s="159">
        <v>2713.4483999999993</v>
      </c>
      <c r="D29" s="159">
        <v>1412.9814600000004</v>
      </c>
      <c r="E29" s="159">
        <v>1300.4669399999998</v>
      </c>
      <c r="G29" s="160">
        <v>-112.51452000000063</v>
      </c>
      <c r="I29" s="200">
        <v>63.433621836770648</v>
      </c>
      <c r="J29" s="200">
        <v>67.640505498634923</v>
      </c>
      <c r="K29" s="233">
        <v>59.418380832679112</v>
      </c>
      <c r="L29" s="544">
        <v>-8.2221246659558105</v>
      </c>
    </row>
    <row r="30" spans="1:12">
      <c r="A30" s="170" t="s">
        <v>85</v>
      </c>
      <c r="B30" s="339"/>
      <c r="C30" s="163">
        <v>2686.2938599999993</v>
      </c>
      <c r="D30" s="163">
        <v>1408.5671100000002</v>
      </c>
      <c r="E30" s="163">
        <v>1277.72675</v>
      </c>
      <c r="G30" s="172">
        <v>-130.84036000000015</v>
      </c>
      <c r="I30" s="203">
        <v>63.22944798922795</v>
      </c>
      <c r="J30" s="203">
        <v>67.928741192730101</v>
      </c>
      <c r="K30" s="525">
        <v>58.749023284026023</v>
      </c>
      <c r="L30" s="547">
        <v>-9.1797179087040774</v>
      </c>
    </row>
    <row r="31" spans="1:12">
      <c r="A31" s="174" t="s">
        <v>86</v>
      </c>
      <c r="B31" s="341"/>
      <c r="C31" s="178">
        <v>2650.1854100000005</v>
      </c>
      <c r="D31" s="178">
        <v>1379.3115100000005</v>
      </c>
      <c r="E31" s="178">
        <v>1270.8738999999996</v>
      </c>
      <c r="G31" s="177">
        <v>-108.43761000000086</v>
      </c>
      <c r="I31" s="225">
        <v>62.649844042115504</v>
      </c>
      <c r="J31" s="225">
        <v>66.842108979312187</v>
      </c>
      <c r="K31" s="530">
        <v>58.657034635154062</v>
      </c>
      <c r="L31" s="550">
        <v>-8.1850743441581244</v>
      </c>
    </row>
    <row r="32" spans="1:12">
      <c r="A32" s="154" t="s">
        <v>87</v>
      </c>
      <c r="B32" s="335"/>
      <c r="C32" s="155">
        <v>2618.9633299999991</v>
      </c>
      <c r="D32" s="155">
        <v>1373.0528899999997</v>
      </c>
      <c r="E32" s="155">
        <v>1245.9104399999994</v>
      </c>
      <c r="G32" s="156">
        <v>-127.14245000000028</v>
      </c>
      <c r="I32" s="196">
        <v>62.206350383934485</v>
      </c>
      <c r="J32" s="196">
        <v>66.879711827250645</v>
      </c>
      <c r="K32" s="231">
        <v>57.75848901164732</v>
      </c>
      <c r="L32" s="543">
        <v>-9.1212228156033248</v>
      </c>
    </row>
    <row r="33" spans="1:12">
      <c r="A33" s="158" t="s">
        <v>88</v>
      </c>
      <c r="B33" s="336"/>
      <c r="C33" s="159">
        <v>2669.7412700000004</v>
      </c>
      <c r="D33" s="159">
        <v>1400.4115699999998</v>
      </c>
      <c r="E33" s="159">
        <v>1269.3297</v>
      </c>
      <c r="G33" s="160">
        <v>-131.08186999999975</v>
      </c>
      <c r="I33" s="200">
        <v>63.398847415515078</v>
      </c>
      <c r="J33" s="200">
        <v>68.163179902693429</v>
      </c>
      <c r="K33" s="233">
        <v>58.859920996837907</v>
      </c>
      <c r="L33" s="544">
        <v>-9.3032589058555217</v>
      </c>
    </row>
    <row r="34" spans="1:12">
      <c r="A34" s="170" t="s">
        <v>89</v>
      </c>
      <c r="B34" s="339"/>
      <c r="C34" s="163">
        <v>2716.4897699999988</v>
      </c>
      <c r="D34" s="163">
        <v>1440.0045200000002</v>
      </c>
      <c r="E34" s="163">
        <v>1276.4852500000002</v>
      </c>
      <c r="G34" s="172">
        <v>-163.51927000000001</v>
      </c>
      <c r="I34" s="203">
        <v>64.578187998589343</v>
      </c>
      <c r="J34" s="203">
        <v>70.167629257942309</v>
      </c>
      <c r="K34" s="525">
        <v>59.25350572903308</v>
      </c>
      <c r="L34" s="547">
        <v>-10.914123528909229</v>
      </c>
    </row>
    <row r="35" spans="1:12">
      <c r="A35" s="174" t="s">
        <v>90</v>
      </c>
      <c r="B35" s="341"/>
      <c r="C35" s="178">
        <v>2762.5605800000012</v>
      </c>
      <c r="D35" s="178">
        <v>1411.9567199999999</v>
      </c>
      <c r="E35" s="178">
        <v>1350.6038599999997</v>
      </c>
      <c r="G35" s="177">
        <v>-61.352860000000192</v>
      </c>
      <c r="I35" s="225">
        <v>65.520524641089793</v>
      </c>
      <c r="J35" s="225">
        <v>68.669196383823731</v>
      </c>
      <c r="K35" s="530">
        <v>62.523422375518059</v>
      </c>
      <c r="L35" s="550">
        <v>-6.145774008305672</v>
      </c>
    </row>
    <row r="36" spans="1:12">
      <c r="A36" s="154" t="s">
        <v>91</v>
      </c>
      <c r="B36" s="335"/>
      <c r="C36" s="155">
        <v>2755.6234900000022</v>
      </c>
      <c r="D36" s="155">
        <v>1415.1811699999996</v>
      </c>
      <c r="E36" s="155">
        <v>1340.4423200000001</v>
      </c>
      <c r="G36" s="156">
        <v>-74.738849999999502</v>
      </c>
      <c r="I36" s="196">
        <v>65.402110457037878</v>
      </c>
      <c r="J36" s="196">
        <v>68.887493456160826</v>
      </c>
      <c r="K36" s="231">
        <v>62.085719264828079</v>
      </c>
      <c r="L36" s="543">
        <v>-6.801774191332747</v>
      </c>
    </row>
    <row r="37" spans="1:12">
      <c r="A37" s="158" t="s">
        <v>92</v>
      </c>
      <c r="B37" s="336"/>
      <c r="C37" s="159">
        <v>2780.7992999999992</v>
      </c>
      <c r="D37" s="159">
        <v>1452.4907299999995</v>
      </c>
      <c r="E37" s="159">
        <v>1328.3085699999997</v>
      </c>
      <c r="G37" s="160">
        <v>-124.18215999999984</v>
      </c>
      <c r="I37" s="200">
        <v>66.191111214669604</v>
      </c>
      <c r="J37" s="200">
        <v>70.873396270579505</v>
      </c>
      <c r="K37" s="233">
        <v>61.731511197070233</v>
      </c>
      <c r="L37" s="544">
        <v>-9.1418850735092718</v>
      </c>
    </row>
    <row r="38" spans="1:12">
      <c r="A38" s="170" t="s">
        <v>93</v>
      </c>
      <c r="B38" s="339"/>
      <c r="C38" s="163">
        <v>2779.0061800000003</v>
      </c>
      <c r="D38" s="163">
        <v>1460.5509400000005</v>
      </c>
      <c r="E38" s="163">
        <v>1318.4552400000002</v>
      </c>
      <c r="G38" s="172">
        <v>-142.09570000000031</v>
      </c>
      <c r="I38" s="203">
        <v>66.241564418327698</v>
      </c>
      <c r="J38" s="203">
        <v>71.384010814918724</v>
      </c>
      <c r="K38" s="525">
        <v>61.345962143580245</v>
      </c>
      <c r="L38" s="547">
        <v>-10.03804867133848</v>
      </c>
    </row>
    <row r="39" spans="1:12">
      <c r="A39" s="174" t="s">
        <v>94</v>
      </c>
      <c r="B39" s="341"/>
      <c r="C39" s="178">
        <v>2814.1234599999993</v>
      </c>
      <c r="D39" s="178">
        <v>1447.83367</v>
      </c>
      <c r="E39" s="178">
        <v>1366.28979</v>
      </c>
      <c r="G39" s="177">
        <v>-81.543879999999945</v>
      </c>
      <c r="I39" s="225">
        <v>66.840952067924135</v>
      </c>
      <c r="J39" s="225">
        <v>70.531430423550631</v>
      </c>
      <c r="K39" s="530">
        <v>63.329537271720504</v>
      </c>
      <c r="L39" s="550">
        <v>-7.2018931518301272</v>
      </c>
    </row>
    <row r="40" spans="1:12">
      <c r="A40" s="154" t="s">
        <v>95</v>
      </c>
      <c r="B40" s="335"/>
      <c r="C40" s="155">
        <v>2795.9124799999995</v>
      </c>
      <c r="D40" s="155">
        <v>1450.1374399999997</v>
      </c>
      <c r="E40" s="155">
        <v>1345.7750399999995</v>
      </c>
      <c r="G40" s="156">
        <v>-104.36240000000021</v>
      </c>
      <c r="I40" s="197">
        <v>66.385374451017796</v>
      </c>
      <c r="J40" s="197">
        <v>70.62664796533393</v>
      </c>
      <c r="K40" s="231">
        <v>62.350724278853122</v>
      </c>
      <c r="L40" s="543">
        <v>-8.2759236864808088</v>
      </c>
    </row>
    <row r="41" spans="1:12">
      <c r="A41" s="158" t="s">
        <v>96</v>
      </c>
      <c r="B41" s="336"/>
      <c r="C41" s="159">
        <v>2805.9542099999981</v>
      </c>
      <c r="D41" s="159">
        <v>1447.4807900000003</v>
      </c>
      <c r="E41" s="159">
        <v>1358.4734200000003</v>
      </c>
      <c r="G41" s="160">
        <v>-89.007370000000037</v>
      </c>
      <c r="I41" s="200">
        <v>66.613864623547315</v>
      </c>
      <c r="J41" s="200">
        <v>70.484168288509821</v>
      </c>
      <c r="K41" s="233">
        <v>62.931849079292753</v>
      </c>
      <c r="L41" s="544">
        <v>-7.5523192092170675</v>
      </c>
    </row>
    <row r="42" spans="1:12">
      <c r="A42" s="170" t="s">
        <v>97</v>
      </c>
      <c r="B42" s="339"/>
      <c r="C42" s="171">
        <v>2808.0728099999992</v>
      </c>
      <c r="D42" s="171">
        <v>1463.6867199999997</v>
      </c>
      <c r="E42" s="171">
        <v>1344.38609</v>
      </c>
      <c r="G42" s="172">
        <v>-119.30062999999973</v>
      </c>
      <c r="I42" s="220">
        <v>66.644224109933148</v>
      </c>
      <c r="J42" s="220">
        <v>71.24671843871333</v>
      </c>
      <c r="K42" s="221">
        <v>62.265006220914628</v>
      </c>
      <c r="L42" s="547">
        <v>-8.9817122177987017</v>
      </c>
    </row>
    <row r="43" spans="1:12">
      <c r="A43" s="174" t="s">
        <v>98</v>
      </c>
      <c r="B43" s="341"/>
      <c r="C43" s="176">
        <v>2836.5141199999989</v>
      </c>
      <c r="D43" s="176">
        <v>1464.509059999999</v>
      </c>
      <c r="E43" s="176">
        <v>1372.0050599999993</v>
      </c>
      <c r="G43" s="177">
        <v>-92.503999999999678</v>
      </c>
      <c r="I43" s="223">
        <v>67.25667234439932</v>
      </c>
      <c r="J43" s="223">
        <v>71.231502321991556</v>
      </c>
      <c r="K43" s="224">
        <v>63.475808454663351</v>
      </c>
      <c r="L43" s="550">
        <v>-7.7556938673282048</v>
      </c>
    </row>
    <row r="44" spans="1:12">
      <c r="A44" s="154" t="s">
        <v>99</v>
      </c>
      <c r="B44" s="335"/>
      <c r="C44" s="155">
        <v>2832.1457100000007</v>
      </c>
      <c r="D44" s="155">
        <v>1466.6606299999999</v>
      </c>
      <c r="E44" s="155">
        <v>1365.4850800000002</v>
      </c>
      <c r="G44" s="156">
        <v>-101.1755499999997</v>
      </c>
      <c r="I44" s="214">
        <v>67.050167818148665</v>
      </c>
      <c r="J44" s="214">
        <v>71.248128508394728</v>
      </c>
      <c r="K44" s="215">
        <v>63.05939175280173</v>
      </c>
      <c r="L44" s="543">
        <v>-8.1887367555929984</v>
      </c>
    </row>
    <row r="45" spans="1:12">
      <c r="A45" s="158" t="s">
        <v>100</v>
      </c>
      <c r="B45" s="336"/>
      <c r="C45" s="159">
        <v>2880.1363900000028</v>
      </c>
      <c r="D45" s="159">
        <v>1486.4920500000001</v>
      </c>
      <c r="E45" s="159">
        <v>1393.6443400000001</v>
      </c>
      <c r="G45" s="160">
        <v>-92.847710000000006</v>
      </c>
      <c r="I45" s="217">
        <v>68.068294999191338</v>
      </c>
      <c r="J45" s="217">
        <v>72.102190551931628</v>
      </c>
      <c r="K45" s="218">
        <v>64.235114018216763</v>
      </c>
      <c r="L45" s="544">
        <v>-7.8670765337148651</v>
      </c>
    </row>
    <row r="46" spans="1:12">
      <c r="A46" s="170" t="s">
        <v>101</v>
      </c>
      <c r="B46" s="339"/>
      <c r="C46" s="171">
        <v>2914.4654799999998</v>
      </c>
      <c r="D46" s="171">
        <v>1513.1461899999999</v>
      </c>
      <c r="E46" s="171">
        <v>1401.3192900000004</v>
      </c>
      <c r="G46" s="172">
        <v>-111.82689999999957</v>
      </c>
      <c r="I46" s="220">
        <v>68.745366237356961</v>
      </c>
      <c r="J46" s="220">
        <v>73.261452313142939</v>
      </c>
      <c r="K46" s="221">
        <v>64.455067412435199</v>
      </c>
      <c r="L46" s="547">
        <v>-8.8063849007077408</v>
      </c>
    </row>
    <row r="47" spans="1:12" ht="13.65" customHeight="1">
      <c r="A47" s="572" t="s">
        <v>102</v>
      </c>
      <c r="B47" s="573"/>
      <c r="C47" s="574">
        <v>2895.4998199999991</v>
      </c>
      <c r="D47" s="574">
        <v>1492.4754699999999</v>
      </c>
      <c r="E47" s="574">
        <v>1403.0243499999999</v>
      </c>
      <c r="G47" s="575">
        <v>-89.451119999999946</v>
      </c>
      <c r="I47" s="576">
        <v>68.089456961749718</v>
      </c>
      <c r="J47" s="576">
        <v>72.049905196214496</v>
      </c>
      <c r="K47" s="577">
        <v>64.328025586942815</v>
      </c>
      <c r="L47" s="578">
        <v>-7.7218796092716815</v>
      </c>
    </row>
    <row r="48" spans="1:12">
      <c r="A48" s="154" t="s">
        <v>402</v>
      </c>
      <c r="B48" s="335"/>
      <c r="C48" s="155">
        <v>2918.6399200000014</v>
      </c>
      <c r="D48" s="155">
        <v>1510.0466599999995</v>
      </c>
      <c r="E48" s="155">
        <v>1408.5932599999996</v>
      </c>
      <c r="G48" s="156">
        <f t="shared" ref="G48:G59" si="0">E48-D48</f>
        <v>-101.45339999999987</v>
      </c>
      <c r="I48" s="197">
        <v>68.360406027619874</v>
      </c>
      <c r="J48" s="197">
        <v>72.626171737774271</v>
      </c>
      <c r="K48" s="231">
        <v>64.31097767252426</v>
      </c>
      <c r="L48" s="543">
        <f>K48-J48</f>
        <v>-8.3151940652500116</v>
      </c>
    </row>
    <row r="49" spans="1:12">
      <c r="A49" s="158" t="s">
        <v>413</v>
      </c>
      <c r="B49" s="336"/>
      <c r="C49" s="159">
        <v>2959.5172200000015</v>
      </c>
      <c r="D49" s="159">
        <v>1537.2349799999995</v>
      </c>
      <c r="E49" s="159">
        <v>1422.2822399999995</v>
      </c>
      <c r="G49" s="160">
        <f t="shared" si="0"/>
        <v>-114.95273999999995</v>
      </c>
      <c r="I49" s="200">
        <v>69.015945843867385</v>
      </c>
      <c r="J49" s="200">
        <v>73.626207045746966</v>
      </c>
      <c r="K49" s="233">
        <v>64.641160769223674</v>
      </c>
      <c r="L49" s="544">
        <f>K49-J49</f>
        <v>-8.9850462765232919</v>
      </c>
    </row>
    <row r="50" spans="1:12">
      <c r="A50" s="162" t="s">
        <v>404</v>
      </c>
      <c r="B50" s="337"/>
      <c r="C50" s="163">
        <v>2960.0184799999975</v>
      </c>
      <c r="D50" s="163">
        <v>1543.7676900000001</v>
      </c>
      <c r="E50" s="163">
        <v>1416.2507900000003</v>
      </c>
      <c r="G50" s="164">
        <f t="shared" si="0"/>
        <v>-127.51689999999985</v>
      </c>
      <c r="I50" s="203">
        <v>68.776774183750604</v>
      </c>
      <c r="J50" s="203">
        <v>73.668458057840937</v>
      </c>
      <c r="K50" s="525">
        <v>64.134704223475694</v>
      </c>
      <c r="L50" s="545">
        <f>K50-J50</f>
        <v>-9.5337538343652426</v>
      </c>
    </row>
    <row r="51" spans="1:12">
      <c r="A51" s="166" t="s">
        <v>405</v>
      </c>
      <c r="B51" s="338"/>
      <c r="C51" s="168">
        <v>3002.9326599999999</v>
      </c>
      <c r="D51" s="168">
        <v>1552.1503400000001</v>
      </c>
      <c r="E51" s="168">
        <v>1450.7823199999998</v>
      </c>
      <c r="G51" s="169">
        <f t="shared" si="0"/>
        <v>-101.36802000000034</v>
      </c>
      <c r="I51" s="205">
        <v>69.497606574192446</v>
      </c>
      <c r="J51" s="205">
        <v>73.777150475009421</v>
      </c>
      <c r="K51" s="526">
        <v>65.436651312982022</v>
      </c>
      <c r="L51" s="546">
        <f>K51-J51</f>
        <v>-8.3404991620273989</v>
      </c>
    </row>
    <row r="52" spans="1:12">
      <c r="A52" s="154" t="s">
        <v>419</v>
      </c>
      <c r="B52" s="335"/>
      <c r="C52" s="155">
        <v>2999.5313799999999</v>
      </c>
      <c r="D52" s="155">
        <v>1552.9198999999999</v>
      </c>
      <c r="E52" s="155">
        <v>1446.6114799999998</v>
      </c>
      <c r="G52" s="156">
        <f t="shared" si="0"/>
        <v>-106.30842000000007</v>
      </c>
      <c r="I52" s="197">
        <v>69.138909601852532</v>
      </c>
      <c r="J52" s="197">
        <v>73.5123332791091</v>
      </c>
      <c r="K52" s="231">
        <v>64.988463650903341</v>
      </c>
      <c r="L52" s="543">
        <f>K52-J52</f>
        <v>-8.5238696282057589</v>
      </c>
    </row>
    <row r="53" spans="1:12">
      <c r="A53" s="158" t="s">
        <v>415</v>
      </c>
      <c r="B53" s="336"/>
      <c r="C53" s="159">
        <v>3060.7478099999985</v>
      </c>
      <c r="D53" s="159">
        <v>1574.8523999999995</v>
      </c>
      <c r="E53" s="159">
        <v>1485.8954100000001</v>
      </c>
      <c r="G53" s="160">
        <f t="shared" si="0"/>
        <v>-88.95698999999945</v>
      </c>
      <c r="I53" s="200">
        <v>70.238676920525663</v>
      </c>
      <c r="J53" s="200">
        <v>74.205908229740047</v>
      </c>
      <c r="K53" s="233">
        <v>66.47215571705523</v>
      </c>
      <c r="L53" s="544">
        <f t="shared" ref="L53:L59" si="1">K53-J53</f>
        <v>-7.7337525126848163</v>
      </c>
    </row>
    <row r="54" spans="1:12">
      <c r="A54" s="162" t="s">
        <v>421</v>
      </c>
      <c r="B54" s="337"/>
      <c r="C54" s="163">
        <v>3059.7502399999998</v>
      </c>
      <c r="D54" s="163">
        <v>1587.76704</v>
      </c>
      <c r="E54" s="163">
        <v>1471.9831999999997</v>
      </c>
      <c r="G54" s="164">
        <f t="shared" si="0"/>
        <v>-115.78384000000028</v>
      </c>
      <c r="I54" s="203">
        <v>69.80989471806275</v>
      </c>
      <c r="J54" s="203">
        <v>74.367606371947659</v>
      </c>
      <c r="K54" s="525">
        <v>65.481137894022666</v>
      </c>
      <c r="L54" s="545">
        <f t="shared" si="1"/>
        <v>-8.8864684779249927</v>
      </c>
    </row>
    <row r="55" spans="1:12">
      <c r="A55" s="166" t="s">
        <v>418</v>
      </c>
      <c r="B55" s="338"/>
      <c r="C55" s="168">
        <v>3134.4946399999999</v>
      </c>
      <c r="D55" s="168">
        <v>1601.4678100000001</v>
      </c>
      <c r="E55" s="168">
        <v>1533.0268299999996</v>
      </c>
      <c r="G55" s="169">
        <f t="shared" si="0"/>
        <v>-68.440980000000536</v>
      </c>
      <c r="I55" s="205">
        <v>71.117303829110554</v>
      </c>
      <c r="J55" s="205">
        <v>74.602302689328951</v>
      </c>
      <c r="K55" s="526">
        <v>67.808267654125288</v>
      </c>
      <c r="L55" s="169">
        <f t="shared" si="1"/>
        <v>-6.7940350352036631</v>
      </c>
    </row>
    <row r="56" spans="1:12">
      <c r="A56" s="826" t="s">
        <v>450</v>
      </c>
      <c r="B56" s="340"/>
      <c r="C56" s="829">
        <v>3104.2446900000014</v>
      </c>
      <c r="D56" s="827">
        <v>1583.1687899999997</v>
      </c>
      <c r="E56" s="828">
        <v>1521.0759</v>
      </c>
      <c r="G56" s="164">
        <f t="shared" si="0"/>
        <v>-62.09288999999967</v>
      </c>
      <c r="I56" s="843">
        <v>70.09324988892935</v>
      </c>
      <c r="J56" s="843">
        <v>73.405540486974388</v>
      </c>
      <c r="K56" s="844">
        <v>66.94897949186155</v>
      </c>
      <c r="L56" s="164">
        <f t="shared" si="1"/>
        <v>-6.456560995112838</v>
      </c>
    </row>
    <row r="57" spans="1:12">
      <c r="A57" s="1136" t="s">
        <v>451</v>
      </c>
      <c r="B57" s="340"/>
      <c r="C57" s="835">
        <v>2929.0742900000032</v>
      </c>
      <c r="D57" s="833">
        <v>1498.4969399999995</v>
      </c>
      <c r="E57" s="834">
        <v>1430.5773499999996</v>
      </c>
      <c r="G57" s="169">
        <f t="shared" si="0"/>
        <v>-67.919589999999971</v>
      </c>
      <c r="I57" s="846">
        <v>65.979392601638821</v>
      </c>
      <c r="J57" s="846">
        <v>69.30342158558976</v>
      </c>
      <c r="K57" s="847">
        <v>62.823122514256809</v>
      </c>
      <c r="L57" s="169">
        <f t="shared" si="1"/>
        <v>-6.4802990713329507</v>
      </c>
    </row>
    <row r="58" spans="1:12">
      <c r="A58" s="826" t="s">
        <v>452</v>
      </c>
      <c r="B58" s="340"/>
      <c r="C58" s="829">
        <v>2968.0617800000018</v>
      </c>
      <c r="D58" s="827">
        <v>1532.5922799999996</v>
      </c>
      <c r="E58" s="828">
        <v>1435.4695000000002</v>
      </c>
      <c r="G58" s="164">
        <f t="shared" si="0"/>
        <v>-97.122779999999466</v>
      </c>
      <c r="I58" s="843">
        <v>66.887475174203871</v>
      </c>
      <c r="J58" s="843">
        <v>70.899697873520623</v>
      </c>
      <c r="K58" s="844">
        <v>63.076460462443464</v>
      </c>
      <c r="L58" s="164">
        <f t="shared" si="1"/>
        <v>-7.8232374110771588</v>
      </c>
    </row>
    <row r="59" spans="1:12">
      <c r="A59" s="1136" t="s">
        <v>453</v>
      </c>
      <c r="B59" s="340"/>
      <c r="C59" s="835">
        <v>3236.54808</v>
      </c>
      <c r="D59" s="833">
        <v>1676.7255599999996</v>
      </c>
      <c r="E59" s="834">
        <v>1559.8225200000002</v>
      </c>
      <c r="G59" s="169">
        <f t="shared" si="0"/>
        <v>-116.90303999999946</v>
      </c>
      <c r="I59" s="846">
        <v>71.531102797492665</v>
      </c>
      <c r="J59" s="846">
        <v>75.931102326457832</v>
      </c>
      <c r="K59" s="847">
        <v>67.336687104928259</v>
      </c>
      <c r="L59" s="169">
        <f t="shared" si="1"/>
        <v>-8.594415221529573</v>
      </c>
    </row>
    <row r="60" spans="1:12">
      <c r="A60" s="826" t="s">
        <v>468</v>
      </c>
      <c r="B60" s="340"/>
      <c r="C60" s="829">
        <v>3070.0023900000001</v>
      </c>
      <c r="D60" s="827">
        <v>1580.0915500000001</v>
      </c>
      <c r="E60" s="828">
        <v>1489.91084</v>
      </c>
      <c r="G60" s="164">
        <f t="shared" ref="G60:G63" si="2">E60-D60</f>
        <v>-90.18071000000009</v>
      </c>
      <c r="H60">
        <v>65.603033722170949</v>
      </c>
      <c r="I60" s="843">
        <v>69.279408441148647</v>
      </c>
      <c r="J60" s="843">
        <v>73.144460220461198</v>
      </c>
      <c r="K60" s="844">
        <v>66.94897949186155</v>
      </c>
      <c r="L60" s="164">
        <f t="shared" ref="L60:L63" si="3">K60-J60</f>
        <v>-6.195480728599648</v>
      </c>
    </row>
    <row r="61" spans="1:12">
      <c r="A61" s="1136" t="s">
        <v>469</v>
      </c>
      <c r="B61" s="340"/>
      <c r="C61" s="835">
        <v>3090.48938</v>
      </c>
      <c r="D61" s="833">
        <v>1565.38544</v>
      </c>
      <c r="E61" s="834">
        <v>1525.10394</v>
      </c>
      <c r="G61" s="169">
        <f t="shared" si="2"/>
        <v>-40.281500000000051</v>
      </c>
      <c r="H61">
        <v>67.238721467677621</v>
      </c>
      <c r="I61" s="846">
        <v>69.805573789468028</v>
      </c>
      <c r="J61" s="846">
        <v>72.502135657944905</v>
      </c>
      <c r="K61" s="847">
        <v>62.823122514256809</v>
      </c>
      <c r="L61" s="169">
        <f t="shared" si="3"/>
        <v>-9.6790131436880955</v>
      </c>
    </row>
    <row r="62" spans="1:12">
      <c r="A62" s="826" t="s">
        <v>470</v>
      </c>
      <c r="B62" s="340"/>
      <c r="C62" s="829">
        <v>3097.3282100000001</v>
      </c>
      <c r="D62" s="827">
        <v>1574.3357299999998</v>
      </c>
      <c r="E62" s="828">
        <v>1522.9924799999999</v>
      </c>
      <c r="G62" s="164">
        <f t="shared" si="2"/>
        <v>-51.343249999999898</v>
      </c>
      <c r="H62">
        <v>67.174128917828568</v>
      </c>
      <c r="I62" s="843">
        <v>69.997627316062108</v>
      </c>
      <c r="J62" s="843">
        <v>72.96449010139095</v>
      </c>
      <c r="K62" s="844">
        <v>63.076460462443464</v>
      </c>
      <c r="L62" s="164">
        <f t="shared" si="3"/>
        <v>-9.8880296389474864</v>
      </c>
    </row>
    <row r="63" spans="1:12">
      <c r="A63" s="1136" t="s">
        <v>471</v>
      </c>
      <c r="B63" s="340"/>
      <c r="C63" s="835">
        <v>3131.4548599999998</v>
      </c>
      <c r="D63" s="833">
        <v>1615.4888600000002</v>
      </c>
      <c r="E63" s="834">
        <v>1515.9659999999999</v>
      </c>
      <c r="G63" s="169">
        <f t="shared" si="2"/>
        <v>-99.522860000000264</v>
      </c>
      <c r="H63">
        <v>66.87181098726289</v>
      </c>
      <c r="I63" s="846">
        <v>70.680378567352648</v>
      </c>
      <c r="J63" s="846">
        <v>74.67115058423957</v>
      </c>
      <c r="K63" s="847">
        <v>67.336687104928259</v>
      </c>
      <c r="L63" s="169">
        <f t="shared" si="3"/>
        <v>-7.3344634793113102</v>
      </c>
    </row>
    <row r="64" spans="1:12">
      <c r="A64" s="826" t="s">
        <v>472</v>
      </c>
      <c r="B64" s="340"/>
      <c r="C64" s="829">
        <v>3125.0182700000005</v>
      </c>
      <c r="D64" s="827">
        <v>1617.8245700000002</v>
      </c>
      <c r="E64" s="828">
        <v>1507.1937</v>
      </c>
      <c r="G64" s="164">
        <f t="shared" ref="G64:G67" si="4">E64-D64</f>
        <v>-110.63087000000019</v>
      </c>
      <c r="H64">
        <v>66.040606519605703</v>
      </c>
      <c r="I64" s="843">
        <v>70.134404899980581</v>
      </c>
      <c r="J64" s="843">
        <v>74.432916218274372</v>
      </c>
      <c r="K64" s="844">
        <v>66.94897949186155</v>
      </c>
      <c r="L64" s="164">
        <f t="shared" ref="L64:L67" si="5">K64-J64</f>
        <v>-7.4839367264128214</v>
      </c>
    </row>
    <row r="65" spans="1:12">
      <c r="A65" s="1136" t="s">
        <v>473</v>
      </c>
      <c r="B65" s="340"/>
      <c r="C65" s="835">
        <v>3175.1072199999999</v>
      </c>
      <c r="D65" s="833">
        <v>1646.17545</v>
      </c>
      <c r="E65" s="834">
        <v>1528.9317700000001</v>
      </c>
      <c r="G65" s="169">
        <f t="shared" si="4"/>
        <v>-117.24367999999981</v>
      </c>
      <c r="H65">
        <v>66.607249390399943</v>
      </c>
      <c r="I65" s="846">
        <v>70.791823552493369</v>
      </c>
      <c r="J65" s="846">
        <v>75.178497934775407</v>
      </c>
      <c r="K65" s="847">
        <v>62.823122514256809</v>
      </c>
      <c r="L65" s="169">
        <f t="shared" si="5"/>
        <v>-12.355375420518598</v>
      </c>
    </row>
    <row r="66" spans="1:12">
      <c r="A66" s="826" t="s">
        <v>474</v>
      </c>
      <c r="B66" s="340"/>
      <c r="C66" s="829">
        <v>3155.4203299999999</v>
      </c>
      <c r="D66" s="827">
        <v>1646.1093500000002</v>
      </c>
      <c r="E66" s="828">
        <v>1509.3109800000002</v>
      </c>
      <c r="G66" s="164">
        <f t="shared" si="4"/>
        <v>-136.79836999999998</v>
      </c>
      <c r="H66">
        <v>65.106448614176443</v>
      </c>
      <c r="I66" s="843">
        <v>69.804134188581912</v>
      </c>
      <c r="J66" s="843">
        <v>74.749376337132006</v>
      </c>
      <c r="K66" s="844">
        <v>63.076460462443464</v>
      </c>
      <c r="L66" s="164">
        <f t="shared" si="5"/>
        <v>-11.672915874688542</v>
      </c>
    </row>
    <row r="67" spans="1:12">
      <c r="A67" s="1136" t="s">
        <v>475</v>
      </c>
      <c r="B67" s="340"/>
      <c r="C67" s="835">
        <v>3179.1715999999997</v>
      </c>
      <c r="D67" s="833">
        <v>1643.91704</v>
      </c>
      <c r="E67" s="834">
        <v>1535.2545599999999</v>
      </c>
      <c r="G67" s="169">
        <f t="shared" si="4"/>
        <v>-108.66248000000019</v>
      </c>
      <c r="H67">
        <v>66.050985969534466</v>
      </c>
      <c r="I67" s="846">
        <v>70.030227943863949</v>
      </c>
      <c r="J67" s="846">
        <v>74.205223529554942</v>
      </c>
      <c r="K67" s="847">
        <v>67.336687104928259</v>
      </c>
      <c r="L67" s="169">
        <f t="shared" si="5"/>
        <v>-6.8685364246266829</v>
      </c>
    </row>
    <row r="68" spans="1:12">
      <c r="A68" s="826" t="s">
        <v>480</v>
      </c>
      <c r="B68" s="340"/>
      <c r="C68" s="829">
        <v>3207.0086699999997</v>
      </c>
      <c r="D68" s="827">
        <v>1627.9048600000001</v>
      </c>
      <c r="E68" s="828">
        <v>1579.1038099999998</v>
      </c>
      <c r="G68" s="164">
        <f t="shared" ref="G68:G71" si="6">E68-D68</f>
        <v>-48.801050000000259</v>
      </c>
      <c r="H68">
        <v>67.886679190670449</v>
      </c>
      <c r="I68" s="843">
        <v>70.464678472430975</v>
      </c>
      <c r="J68" s="843">
        <v>73.159632777040898</v>
      </c>
      <c r="K68" s="844">
        <v>66.94897949186155</v>
      </c>
      <c r="L68" s="164">
        <f t="shared" ref="L68:L71" si="7">K68-J68</f>
        <v>-6.2106532851793474</v>
      </c>
    </row>
    <row r="69" spans="1:12">
      <c r="A69" s="1136" t="s">
        <v>481</v>
      </c>
      <c r="B69" s="340"/>
      <c r="C69" s="835">
        <v>3294.8609399999996</v>
      </c>
      <c r="D69" s="833">
        <v>1700.4417000000001</v>
      </c>
      <c r="E69" s="834">
        <v>1594.4192399999999</v>
      </c>
      <c r="G69" s="169">
        <f t="shared" si="6"/>
        <v>-106.02246000000014</v>
      </c>
      <c r="H69">
        <v>68.138298837980798</v>
      </c>
      <c r="I69" s="846">
        <v>71.994345004294914</v>
      </c>
      <c r="J69" s="846">
        <v>76.028652638272646</v>
      </c>
      <c r="K69" s="847">
        <v>62.823122514256809</v>
      </c>
      <c r="L69" s="169">
        <f t="shared" si="7"/>
        <v>-13.205530124015837</v>
      </c>
    </row>
    <row r="70" spans="1:12">
      <c r="A70" s="826" t="s">
        <v>482</v>
      </c>
      <c r="B70" s="340"/>
      <c r="C70" s="829">
        <v>3255.8690700000002</v>
      </c>
      <c r="D70" s="827">
        <v>1695.83943</v>
      </c>
      <c r="E70" s="828">
        <v>1560.02964</v>
      </c>
      <c r="G70" s="164">
        <f t="shared" si="6"/>
        <v>-135.80979000000002</v>
      </c>
      <c r="H70">
        <v>66.459796587298044</v>
      </c>
      <c r="I70" s="843">
        <v>70.824095041526448</v>
      </c>
      <c r="J70" s="843">
        <v>75.377600528425688</v>
      </c>
      <c r="K70" s="844">
        <v>63.076460462443464</v>
      </c>
      <c r="L70" s="164">
        <f t="shared" si="7"/>
        <v>-12.301140065982224</v>
      </c>
    </row>
    <row r="71" spans="1:12">
      <c r="A71" s="1136" t="s">
        <v>483</v>
      </c>
      <c r="B71" s="340"/>
      <c r="C71" s="835">
        <v>3308.5570200000002</v>
      </c>
      <c r="D71" s="833">
        <v>1690.3988100000001</v>
      </c>
      <c r="E71" s="834">
        <v>1618.1582100000001</v>
      </c>
      <c r="G71" s="169">
        <f t="shared" si="6"/>
        <v>-72.240600000000086</v>
      </c>
      <c r="H71">
        <v>68.669011615687481</v>
      </c>
      <c r="I71" s="846">
        <v>71.719653039543147</v>
      </c>
      <c r="J71" s="846">
        <v>74.905124355599568</v>
      </c>
      <c r="K71" s="847">
        <v>67.336687104928259</v>
      </c>
      <c r="L71" s="169">
        <f t="shared" si="7"/>
        <v>-7.5684372506713089</v>
      </c>
    </row>
    <row r="72" spans="1:12">
      <c r="A72" s="826" t="s">
        <v>486</v>
      </c>
      <c r="B72" s="340"/>
      <c r="C72" s="829">
        <v>3355.0157600000002</v>
      </c>
      <c r="D72" s="827">
        <v>1697.4809</v>
      </c>
      <c r="E72" s="828">
        <v>1657.53486</v>
      </c>
      <c r="G72" s="164">
        <f t="shared" ref="G72:G75" si="8">E72-D72</f>
        <v>-39.946040000000039</v>
      </c>
      <c r="H72">
        <v>69.879889304488771</v>
      </c>
      <c r="I72" s="843">
        <v>72.218111621058995</v>
      </c>
      <c r="J72" s="843">
        <v>74.657406282097142</v>
      </c>
      <c r="K72" s="844">
        <v>66.94897949186155</v>
      </c>
      <c r="L72" s="164">
        <f t="shared" ref="L72:L75" si="9">K72-J72</f>
        <v>-7.7084267902355919</v>
      </c>
    </row>
    <row r="73" spans="1:12">
      <c r="A73" s="1136" t="s">
        <v>487</v>
      </c>
      <c r="B73" s="340"/>
      <c r="C73" s="835">
        <v>3384.9108200000001</v>
      </c>
      <c r="D73" s="833">
        <v>1734.06807</v>
      </c>
      <c r="E73" s="834">
        <v>1650.84275</v>
      </c>
      <c r="G73" s="169">
        <f t="shared" si="8"/>
        <v>-83.225320000000011</v>
      </c>
      <c r="H73">
        <v>68.911129494542934</v>
      </c>
      <c r="I73" s="846">
        <v>72.210857607250858</v>
      </c>
      <c r="J73" s="846">
        <v>75.659863257626398</v>
      </c>
      <c r="K73" s="847">
        <v>62.823122514256809</v>
      </c>
      <c r="L73" s="169">
        <f t="shared" si="9"/>
        <v>-12.836740743369589</v>
      </c>
    </row>
    <row r="74" spans="1:12">
      <c r="A74" s="826" t="s">
        <v>488</v>
      </c>
      <c r="B74" s="340"/>
      <c r="C74" s="829">
        <v>3362.4014799999995</v>
      </c>
      <c r="D74" s="827">
        <v>1724.7025699999999</v>
      </c>
      <c r="E74" s="828">
        <v>1637.6989100000001</v>
      </c>
      <c r="G74" s="164">
        <f t="shared" si="8"/>
        <v>-87.003659999999854</v>
      </c>
      <c r="H74">
        <v>68.292772298001154</v>
      </c>
      <c r="I74" s="843">
        <v>71.647433499351777</v>
      </c>
      <c r="J74" s="843">
        <v>75.152846618218675</v>
      </c>
      <c r="K74" s="844">
        <v>63.076460462443464</v>
      </c>
      <c r="L74" s="164">
        <f t="shared" si="9"/>
        <v>-12.076386155775211</v>
      </c>
    </row>
    <row r="75" spans="1:12">
      <c r="A75" s="1136" t="s">
        <v>489</v>
      </c>
      <c r="B75" s="340"/>
      <c r="C75" s="835">
        <v>3450.04826</v>
      </c>
      <c r="D75" s="833">
        <v>1751.1239700000001</v>
      </c>
      <c r="E75" s="834">
        <v>1698.9242899999999</v>
      </c>
      <c r="G75" s="169">
        <f t="shared" si="8"/>
        <v>-52.199680000000171</v>
      </c>
      <c r="H75">
        <v>70.311965413579742</v>
      </c>
      <c r="I75" s="846">
        <v>73.084042308179704</v>
      </c>
      <c r="J75" s="846">
        <v>75.990698077814017</v>
      </c>
      <c r="K75" s="847">
        <v>67.336687104928259</v>
      </c>
      <c r="L75" s="169">
        <f t="shared" si="9"/>
        <v>-8.6540109728857573</v>
      </c>
    </row>
    <row r="76" spans="1:12">
      <c r="A76" s="826" t="s">
        <v>520</v>
      </c>
      <c r="B76" s="340"/>
      <c r="C76" s="829">
        <v>3459.4908599999999</v>
      </c>
      <c r="D76" s="827">
        <v>1736.4575</v>
      </c>
      <c r="E76" s="828">
        <v>1723.0333599999999</v>
      </c>
      <c r="G76" s="164">
        <f t="shared" ref="G76:G79" si="10">E76-D76</f>
        <v>-13.424140000000079</v>
      </c>
      <c r="H76">
        <v>70.944362559436101</v>
      </c>
      <c r="I76" s="843">
        <v>72.7987639442171</v>
      </c>
      <c r="J76" s="843">
        <v>74.737203315415741</v>
      </c>
      <c r="K76" s="844">
        <v>66.94897949186155</v>
      </c>
      <c r="L76" s="164">
        <f t="shared" ref="L76:L79" si="11">K76-J76</f>
        <v>-7.7882238235541905</v>
      </c>
    </row>
    <row r="77" spans="1:12">
      <c r="A77" s="1136" t="s">
        <v>521</v>
      </c>
      <c r="B77" s="340"/>
      <c r="C77" s="835">
        <v>3519.0571499999996</v>
      </c>
      <c r="D77" s="833">
        <v>1789.81457</v>
      </c>
      <c r="E77" s="834">
        <v>1729.2425800000001</v>
      </c>
      <c r="G77" s="169">
        <f t="shared" si="10"/>
        <v>-60.571989999999914</v>
      </c>
      <c r="H77">
        <v>71.012856373804809</v>
      </c>
      <c r="I77" s="846">
        <v>73.704744969073104</v>
      </c>
      <c r="J77" s="846">
        <v>76.506742132756457</v>
      </c>
      <c r="K77" s="847">
        <v>62.823122514256809</v>
      </c>
      <c r="L77" s="169">
        <f t="shared" si="11"/>
        <v>-13.683619618499648</v>
      </c>
    </row>
    <row r="78" spans="1:12">
      <c r="A78" s="826" t="s">
        <v>522</v>
      </c>
      <c r="B78" s="340"/>
      <c r="C78" s="829">
        <v>3464.70381</v>
      </c>
      <c r="D78" s="827">
        <v>1757.5307700000001</v>
      </c>
      <c r="E78" s="828">
        <v>1707.1730399999999</v>
      </c>
      <c r="G78" s="164">
        <f t="shared" si="10"/>
        <v>-50.357730000000174</v>
      </c>
      <c r="H78">
        <v>70.44387850132226</v>
      </c>
      <c r="I78" s="843">
        <v>72.978685522724518</v>
      </c>
      <c r="J78" s="843">
        <v>75.62184594655244</v>
      </c>
      <c r="K78" s="844">
        <v>63.076460462443464</v>
      </c>
      <c r="L78" s="164">
        <f t="shared" si="11"/>
        <v>-12.545385484108976</v>
      </c>
    </row>
    <row r="79" spans="1:12">
      <c r="A79" s="1136" t="s">
        <v>523</v>
      </c>
      <c r="B79" s="340"/>
      <c r="C79" s="835">
        <v>3511.1161299999999</v>
      </c>
      <c r="D79" s="833">
        <v>1792.473</v>
      </c>
      <c r="E79" s="834">
        <v>1718.6431299999999</v>
      </c>
      <c r="G79" s="169">
        <f t="shared" si="10"/>
        <v>-73.829870000000028</v>
      </c>
      <c r="H79">
        <v>70.565849635831498</v>
      </c>
      <c r="I79" s="846">
        <v>73.628088649371662</v>
      </c>
      <c r="J79" s="846">
        <v>76.824612677684385</v>
      </c>
      <c r="K79" s="847">
        <v>67.336687104928259</v>
      </c>
      <c r="L79" s="169">
        <f t="shared" si="11"/>
        <v>-9.4879255727561258</v>
      </c>
    </row>
    <row r="80" spans="1:12" ht="5.25" customHeight="1"/>
    <row r="81" spans="1:12">
      <c r="A81" s="771" t="s">
        <v>344</v>
      </c>
      <c r="K81" s="1261" t="s">
        <v>528</v>
      </c>
      <c r="L81" s="1261"/>
    </row>
  </sheetData>
  <mergeCells count="7">
    <mergeCell ref="K81:L81"/>
    <mergeCell ref="C5:E5"/>
    <mergeCell ref="A2:L2"/>
    <mergeCell ref="C6:E6"/>
    <mergeCell ref="A6:A7"/>
    <mergeCell ref="I5:K5"/>
    <mergeCell ref="I6:K6"/>
  </mergeCells>
  <hyperlinks>
    <hyperlink ref="L4" location="'Indice tablas Mujeres'!A1" display="Indice" xr:uid="{00000000-0004-0000-19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9" orientation="portrait" r:id="rId1"/>
  <headerFooter differentFirst="1">
    <oddFooter>&amp;C&amp;P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CD9BCD"/>
    <pageSetUpPr fitToPage="1"/>
  </sheetPr>
  <dimension ref="A1:N120"/>
  <sheetViews>
    <sheetView view="pageBreakPreview" zoomScaleNormal="100" zoomScaleSheetLayoutView="100" workbookViewId="0">
      <selection activeCell="A2" sqref="A2:N2"/>
    </sheetView>
  </sheetViews>
  <sheetFormatPr baseColWidth="10" defaultColWidth="11.453125" defaultRowHeight="12.5"/>
  <cols>
    <col min="1" max="1" width="8.453125" style="180" customWidth="1"/>
    <col min="2" max="2" width="0.453125" style="180" customWidth="1"/>
    <col min="3" max="5" width="8.453125" style="180" customWidth="1"/>
    <col min="6" max="8" width="8.453125" style="234" customWidth="1"/>
    <col min="9" max="14" width="8.453125" style="195" customWidth="1"/>
    <col min="15" max="16384" width="11.453125" style="195"/>
  </cols>
  <sheetData>
    <row r="1" spans="1:14" ht="55.4" customHeight="1">
      <c r="A1" s="1212" t="s">
        <v>548</v>
      </c>
    </row>
    <row r="2" spans="1:14" s="2" customFormat="1" ht="15.5">
      <c r="A2" s="1239" t="s">
        <v>536</v>
      </c>
      <c r="B2" s="1239"/>
      <c r="C2" s="1239"/>
      <c r="D2" s="1239"/>
      <c r="E2" s="1239"/>
      <c r="F2" s="1239"/>
      <c r="G2" s="1239"/>
      <c r="H2" s="1239"/>
      <c r="I2" s="1239"/>
      <c r="J2" s="1239"/>
      <c r="K2" s="1239"/>
      <c r="L2" s="1239"/>
      <c r="M2" s="1239"/>
      <c r="N2" s="1239"/>
    </row>
    <row r="3" spans="1:14" s="2" customFormat="1" ht="4.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506"/>
    </row>
    <row r="4" spans="1:14" s="2" customFormat="1" ht="15.5">
      <c r="A4" s="3"/>
      <c r="B4" s="1"/>
      <c r="C4" s="1"/>
      <c r="D4" s="1"/>
      <c r="E4" s="1"/>
      <c r="F4" s="1"/>
      <c r="G4" s="1"/>
      <c r="H4" s="1"/>
      <c r="I4" s="1"/>
      <c r="J4" s="506"/>
      <c r="K4" s="1"/>
      <c r="L4" s="506"/>
      <c r="M4" s="1"/>
      <c r="N4" s="926" t="s">
        <v>212</v>
      </c>
    </row>
    <row r="5" spans="1:14" ht="15" customHeight="1">
      <c r="A5" s="1267" t="s">
        <v>39</v>
      </c>
      <c r="B5" s="519"/>
      <c r="C5" s="1269" t="s">
        <v>104</v>
      </c>
      <c r="D5" s="1269"/>
      <c r="E5" s="1269"/>
      <c r="F5" s="1270" t="s">
        <v>105</v>
      </c>
      <c r="G5" s="1270"/>
      <c r="H5" s="1270"/>
      <c r="I5" s="1269" t="s">
        <v>106</v>
      </c>
      <c r="J5" s="1269"/>
      <c r="K5" s="1269"/>
      <c r="L5" s="1270" t="s">
        <v>107</v>
      </c>
      <c r="M5" s="1270"/>
      <c r="N5" s="1271"/>
    </row>
    <row r="6" spans="1:14" ht="13.65" customHeight="1">
      <c r="A6" s="1268"/>
      <c r="B6" s="186"/>
      <c r="C6" s="152" t="s">
        <v>40</v>
      </c>
      <c r="D6" s="152" t="s">
        <v>41</v>
      </c>
      <c r="E6" s="152" t="s">
        <v>42</v>
      </c>
      <c r="F6" s="152" t="s">
        <v>40</v>
      </c>
      <c r="G6" s="151" t="s">
        <v>41</v>
      </c>
      <c r="H6" s="151" t="s">
        <v>42</v>
      </c>
      <c r="I6" s="152" t="s">
        <v>40</v>
      </c>
      <c r="J6" s="151" t="s">
        <v>41</v>
      </c>
      <c r="K6" s="153" t="s">
        <v>42</v>
      </c>
      <c r="L6" s="152" t="s">
        <v>40</v>
      </c>
      <c r="M6" s="152" t="s">
        <v>41</v>
      </c>
      <c r="N6" s="153" t="s">
        <v>42</v>
      </c>
    </row>
    <row r="7" spans="1:14" ht="12.15" customHeight="1">
      <c r="A7" s="154" t="s">
        <v>66</v>
      </c>
      <c r="B7" s="187"/>
      <c r="C7" s="196">
        <v>20.529858297845038</v>
      </c>
      <c r="D7" s="197">
        <v>19.617335317662622</v>
      </c>
      <c r="E7" s="197">
        <v>21.513955225301562</v>
      </c>
      <c r="F7" s="197">
        <v>13.232324383144217</v>
      </c>
      <c r="G7" s="197">
        <v>12.322983301180686</v>
      </c>
      <c r="H7" s="197">
        <v>14.195223043118828</v>
      </c>
      <c r="I7" s="196">
        <v>7.4529540573565649</v>
      </c>
      <c r="J7" s="197">
        <v>6.1569333201678278</v>
      </c>
      <c r="K7" s="197">
        <v>8.99</v>
      </c>
      <c r="L7" s="197">
        <v>7.3912318744774215</v>
      </c>
      <c r="M7" s="197">
        <v>6.1038031009371743</v>
      </c>
      <c r="N7" s="198">
        <v>8.9242079178246971</v>
      </c>
    </row>
    <row r="8" spans="1:14" ht="12.15" customHeight="1">
      <c r="A8" s="158" t="s">
        <v>67</v>
      </c>
      <c r="B8" s="187"/>
      <c r="C8" s="199">
        <v>20.880511845869879</v>
      </c>
      <c r="D8" s="200">
        <v>17.806328366503411</v>
      </c>
      <c r="E8" s="200">
        <v>24.166222583057561</v>
      </c>
      <c r="F8" s="200">
        <v>14.120278312829008</v>
      </c>
      <c r="G8" s="200">
        <v>12.583783438514629</v>
      </c>
      <c r="H8" s="200">
        <v>15.736161968419053</v>
      </c>
      <c r="I8" s="199">
        <v>8.7167978630982113</v>
      </c>
      <c r="J8" s="200">
        <v>7.7474563195019774</v>
      </c>
      <c r="K8" s="200">
        <v>9.86</v>
      </c>
      <c r="L8" s="200">
        <v>8.6672905767657777</v>
      </c>
      <c r="M8" s="200">
        <v>7.72179520384773</v>
      </c>
      <c r="N8" s="201">
        <v>9.7867865034202026</v>
      </c>
    </row>
    <row r="9" spans="1:14" ht="12.15" customHeight="1">
      <c r="A9" s="170" t="s">
        <v>68</v>
      </c>
      <c r="B9" s="187"/>
      <c r="C9" s="207">
        <v>19.318567400628346</v>
      </c>
      <c r="D9" s="207">
        <v>19.668694644494497</v>
      </c>
      <c r="E9" s="207">
        <v>18.917831355274508</v>
      </c>
      <c r="F9" s="207">
        <v>14.025327582038809</v>
      </c>
      <c r="G9" s="207">
        <v>14.455743324079789</v>
      </c>
      <c r="H9" s="207">
        <v>13.555388879146928</v>
      </c>
      <c r="I9" s="206">
        <v>8.3976499547139625</v>
      </c>
      <c r="J9" s="207">
        <v>8.282460358219117</v>
      </c>
      <c r="K9" s="207">
        <v>8.5399999999999991</v>
      </c>
      <c r="L9" s="207">
        <v>8.3224751421846239</v>
      </c>
      <c r="M9" s="207">
        <v>8.2002149267899451</v>
      </c>
      <c r="N9" s="208">
        <v>8.4700791149978407</v>
      </c>
    </row>
    <row r="10" spans="1:14" ht="12.15" customHeight="1">
      <c r="A10" s="188" t="s">
        <v>69</v>
      </c>
      <c r="B10" s="167"/>
      <c r="C10" s="205">
        <v>22.349686781841527</v>
      </c>
      <c r="D10" s="205">
        <v>23.986882318348222</v>
      </c>
      <c r="E10" s="205">
        <v>20.446166118826646</v>
      </c>
      <c r="F10" s="205">
        <v>15.286637646688899</v>
      </c>
      <c r="G10" s="205">
        <v>17.535126045834811</v>
      </c>
      <c r="H10" s="205">
        <v>12.892219996968269</v>
      </c>
      <c r="I10" s="242">
        <v>10.086024992805356</v>
      </c>
      <c r="J10" s="209">
        <v>9.4083353127494789</v>
      </c>
      <c r="K10" s="209">
        <v>10.86</v>
      </c>
      <c r="L10" s="209">
        <v>10.023556507103697</v>
      </c>
      <c r="M10" s="209">
        <v>9.3309742764991928</v>
      </c>
      <c r="N10" s="210">
        <v>10.822215036953978</v>
      </c>
    </row>
    <row r="11" spans="1:14" ht="12.15" customHeight="1">
      <c r="A11" s="154" t="s">
        <v>70</v>
      </c>
      <c r="B11" s="240"/>
      <c r="C11" s="196">
        <v>28.314025798622552</v>
      </c>
      <c r="D11" s="197">
        <v>25.690058687862017</v>
      </c>
      <c r="E11" s="197">
        <v>31.248278375030772</v>
      </c>
      <c r="F11" s="197">
        <v>20.83690991056336</v>
      </c>
      <c r="G11" s="197">
        <v>19.937136944112659</v>
      </c>
      <c r="H11" s="197">
        <v>21.817950314089067</v>
      </c>
      <c r="I11" s="196">
        <v>13.471388450473293</v>
      </c>
      <c r="J11" s="197">
        <v>13.276178904142114</v>
      </c>
      <c r="K11" s="197">
        <v>13.7</v>
      </c>
      <c r="L11" s="197">
        <v>13.364952688779107</v>
      </c>
      <c r="M11" s="197">
        <v>13.146206411847219</v>
      </c>
      <c r="N11" s="198">
        <v>13.617144252511256</v>
      </c>
    </row>
    <row r="12" spans="1:14" ht="12.15" customHeight="1">
      <c r="A12" s="158" t="s">
        <v>71</v>
      </c>
      <c r="B12" s="240"/>
      <c r="C12" s="199">
        <v>36.260025784196358</v>
      </c>
      <c r="D12" s="200">
        <v>40.479877268132078</v>
      </c>
      <c r="E12" s="200">
        <v>31.646703253703791</v>
      </c>
      <c r="F12" s="200">
        <v>23.052130185592819</v>
      </c>
      <c r="G12" s="200">
        <v>25.279840251144719</v>
      </c>
      <c r="H12" s="200">
        <v>20.671190730147611</v>
      </c>
      <c r="I12" s="199">
        <v>13.501708943088492</v>
      </c>
      <c r="J12" s="200">
        <v>14.042526654349205</v>
      </c>
      <c r="K12" s="200">
        <v>12.88</v>
      </c>
      <c r="L12" s="200">
        <v>13.40395484299327</v>
      </c>
      <c r="M12" s="200">
        <v>13.915679981755925</v>
      </c>
      <c r="N12" s="201">
        <v>12.80869538492794</v>
      </c>
    </row>
    <row r="13" spans="1:14" ht="12.15" customHeight="1">
      <c r="A13" s="170" t="s">
        <v>72</v>
      </c>
      <c r="B13" s="240"/>
      <c r="C13" s="207">
        <v>39.016085526191539</v>
      </c>
      <c r="D13" s="207">
        <v>43.12582029932657</v>
      </c>
      <c r="E13" s="207">
        <v>34.475853432398999</v>
      </c>
      <c r="F13" s="207">
        <v>24.466989771403814</v>
      </c>
      <c r="G13" s="207">
        <v>26.888700403810248</v>
      </c>
      <c r="H13" s="207">
        <v>21.919520330992992</v>
      </c>
      <c r="I13" s="206">
        <v>14.28550271485954</v>
      </c>
      <c r="J13" s="207">
        <v>14.430588772152632</v>
      </c>
      <c r="K13" s="207">
        <v>14.12</v>
      </c>
      <c r="L13" s="207">
        <v>14.1793140588791</v>
      </c>
      <c r="M13" s="207">
        <v>14.306151809374754</v>
      </c>
      <c r="N13" s="208">
        <v>14.034437793518048</v>
      </c>
    </row>
    <row r="14" spans="1:14" ht="12.15" customHeight="1">
      <c r="A14" s="174" t="s">
        <v>73</v>
      </c>
      <c r="B14" s="255"/>
      <c r="C14" s="211">
        <v>33.214179132045224</v>
      </c>
      <c r="D14" s="211">
        <v>35.908165300290527</v>
      </c>
      <c r="E14" s="211">
        <v>29.940280989441892</v>
      </c>
      <c r="F14" s="211">
        <v>23.822185840728171</v>
      </c>
      <c r="G14" s="211">
        <v>25.193501129057104</v>
      </c>
      <c r="H14" s="211">
        <v>22.329150343501951</v>
      </c>
      <c r="I14" s="256">
        <v>14.563034423368629</v>
      </c>
      <c r="J14" s="212">
        <v>14.369906024710458</v>
      </c>
      <c r="K14" s="212">
        <v>14.78</v>
      </c>
      <c r="L14" s="212">
        <v>14.48335265934317</v>
      </c>
      <c r="M14" s="212">
        <v>14.287025447211583</v>
      </c>
      <c r="N14" s="213">
        <v>14.708750270695344</v>
      </c>
    </row>
    <row r="15" spans="1:14" ht="12.15" customHeight="1">
      <c r="A15" s="154" t="s">
        <v>108</v>
      </c>
      <c r="B15" s="187"/>
      <c r="C15" s="214">
        <v>33.931713753097242</v>
      </c>
      <c r="D15" s="214">
        <v>37.167129457719611</v>
      </c>
      <c r="E15" s="214">
        <v>30.352089380812586</v>
      </c>
      <c r="F15" s="214">
        <v>25.541941532122465</v>
      </c>
      <c r="G15" s="214">
        <v>27.256768605593429</v>
      </c>
      <c r="H15" s="215">
        <v>23.790569339535431</v>
      </c>
      <c r="I15" s="214">
        <v>15.992018031551465</v>
      </c>
      <c r="J15" s="214">
        <v>16.174905198727643</v>
      </c>
      <c r="K15" s="215">
        <v>15.79</v>
      </c>
      <c r="L15" s="214">
        <v>15.890871086210142</v>
      </c>
      <c r="M15" s="214">
        <v>16.058159221977014</v>
      </c>
      <c r="N15" s="216">
        <v>15.704162517199615</v>
      </c>
    </row>
    <row r="16" spans="1:14">
      <c r="A16" s="158" t="s">
        <v>74</v>
      </c>
      <c r="B16" s="187"/>
      <c r="C16" s="217">
        <v>37.048698132464473</v>
      </c>
      <c r="D16" s="217">
        <v>39.672732105073237</v>
      </c>
      <c r="E16" s="217">
        <v>33.936643476630053</v>
      </c>
      <c r="F16" s="217">
        <v>26.157184791156187</v>
      </c>
      <c r="G16" s="217">
        <v>28.743073234955379</v>
      </c>
      <c r="H16" s="218">
        <v>23.433347140404457</v>
      </c>
      <c r="I16" s="217">
        <v>16.272919780425024</v>
      </c>
      <c r="J16" s="217">
        <v>16.11716032846325</v>
      </c>
      <c r="K16" s="218">
        <v>16.45</v>
      </c>
      <c r="L16" s="217">
        <v>16.177543496777009</v>
      </c>
      <c r="M16" s="217">
        <v>16.006246196891766</v>
      </c>
      <c r="N16" s="219">
        <v>16.371871433686568</v>
      </c>
    </row>
    <row r="17" spans="1:14">
      <c r="A17" s="170" t="s">
        <v>75</v>
      </c>
      <c r="B17" s="187"/>
      <c r="C17" s="220">
        <v>37.808921891041358</v>
      </c>
      <c r="D17" s="220">
        <v>37.09591035511832</v>
      </c>
      <c r="E17" s="220">
        <v>38.538522530032878</v>
      </c>
      <c r="F17" s="220">
        <v>27.369197945262766</v>
      </c>
      <c r="G17" s="220">
        <v>28.140610480559857</v>
      </c>
      <c r="H17" s="221">
        <v>26.614913049714858</v>
      </c>
      <c r="I17" s="220">
        <v>15.878823057252726</v>
      </c>
      <c r="J17" s="220">
        <v>15.211936196901876</v>
      </c>
      <c r="K17" s="221">
        <v>16.62</v>
      </c>
      <c r="L17" s="220">
        <v>15.764804648850102</v>
      </c>
      <c r="M17" s="220">
        <v>15.06436561958953</v>
      </c>
      <c r="N17" s="222">
        <v>16.542442753756053</v>
      </c>
    </row>
    <row r="18" spans="1:14">
      <c r="A18" s="188" t="s">
        <v>76</v>
      </c>
      <c r="B18" s="167"/>
      <c r="C18" s="246">
        <v>39.668065823692245</v>
      </c>
      <c r="D18" s="246">
        <v>41.362635451157509</v>
      </c>
      <c r="E18" s="246">
        <v>37.840442450678736</v>
      </c>
      <c r="F18" s="246">
        <v>26.145213591727188</v>
      </c>
      <c r="G18" s="246">
        <v>27.302698447311727</v>
      </c>
      <c r="H18" s="247">
        <v>24.96972329791571</v>
      </c>
      <c r="I18" s="246">
        <v>15.673183992471515</v>
      </c>
      <c r="J18" s="246">
        <v>15.294714080169026</v>
      </c>
      <c r="K18" s="247">
        <v>16.09</v>
      </c>
      <c r="L18" s="248">
        <v>15.542916245418901</v>
      </c>
      <c r="M18" s="248">
        <v>15.16429731000418</v>
      </c>
      <c r="N18" s="249">
        <v>15.960830531666918</v>
      </c>
    </row>
    <row r="19" spans="1:14">
      <c r="A19" s="154" t="s">
        <v>109</v>
      </c>
      <c r="B19" s="187"/>
      <c r="C19" s="214">
        <v>36.583429976543187</v>
      </c>
      <c r="D19" s="214">
        <v>38.349893978268746</v>
      </c>
      <c r="E19" s="214">
        <v>34.706469206508025</v>
      </c>
      <c r="F19" s="214">
        <v>25.45397611892394</v>
      </c>
      <c r="G19" s="214">
        <v>26.329292432925516</v>
      </c>
      <c r="H19" s="215">
        <v>24.569189773616387</v>
      </c>
      <c r="I19" s="214">
        <v>15.271166697395881</v>
      </c>
      <c r="J19" s="214">
        <v>14.759768314551556</v>
      </c>
      <c r="K19" s="215">
        <v>15.837792822546467</v>
      </c>
      <c r="L19" s="214">
        <v>15.179694773337603</v>
      </c>
      <c r="M19" s="214">
        <v>14.678935913415975</v>
      </c>
      <c r="N19" s="216">
        <v>15.735018698098395</v>
      </c>
    </row>
    <row r="20" spans="1:14">
      <c r="A20" s="158" t="s">
        <v>77</v>
      </c>
      <c r="B20" s="187"/>
      <c r="C20" s="217">
        <v>40.649639391466266</v>
      </c>
      <c r="D20" s="217">
        <v>43.869556460076247</v>
      </c>
      <c r="E20" s="217">
        <v>37.313415683405559</v>
      </c>
      <c r="F20" s="217">
        <v>27.016768984199423</v>
      </c>
      <c r="G20" s="217">
        <v>29.100798175855186</v>
      </c>
      <c r="H20" s="218">
        <v>24.903195171865217</v>
      </c>
      <c r="I20" s="217">
        <v>15.700896764958296</v>
      </c>
      <c r="J20" s="217">
        <v>16.436730331698101</v>
      </c>
      <c r="K20" s="218">
        <v>14.889948942935254</v>
      </c>
      <c r="L20" s="217">
        <v>15.61777488777515</v>
      </c>
      <c r="M20" s="217">
        <v>16.342156968130993</v>
      </c>
      <c r="N20" s="219">
        <v>14.817404647332262</v>
      </c>
    </row>
    <row r="21" spans="1:14">
      <c r="A21" s="170" t="s">
        <v>78</v>
      </c>
      <c r="B21" s="187"/>
      <c r="C21" s="220">
        <v>43.03832306325257</v>
      </c>
      <c r="D21" s="220">
        <v>42.228324490890671</v>
      </c>
      <c r="E21" s="220">
        <v>43.903381461778501</v>
      </c>
      <c r="F21" s="220">
        <v>28.724040522275967</v>
      </c>
      <c r="G21" s="220">
        <v>28.88053736198896</v>
      </c>
      <c r="H21" s="221">
        <v>28.56440567245107</v>
      </c>
      <c r="I21" s="220">
        <v>16.68528012046264</v>
      </c>
      <c r="J21" s="220">
        <v>16.137069866276427</v>
      </c>
      <c r="K21" s="221">
        <v>17.298160967458035</v>
      </c>
      <c r="L21" s="220">
        <v>16.587963824538743</v>
      </c>
      <c r="M21" s="220">
        <v>16.056185251633107</v>
      </c>
      <c r="N21" s="222">
        <v>17.18260966938216</v>
      </c>
    </row>
    <row r="22" spans="1:14">
      <c r="A22" s="191" t="s">
        <v>79</v>
      </c>
      <c r="B22" s="175"/>
      <c r="C22" s="223">
        <v>43.145985193233408</v>
      </c>
      <c r="D22" s="223">
        <v>44.651271785583795</v>
      </c>
      <c r="E22" s="223">
        <v>41.512269602784393</v>
      </c>
      <c r="F22" s="223">
        <v>29.097616669718537</v>
      </c>
      <c r="G22" s="223">
        <v>31.035726814333678</v>
      </c>
      <c r="H22" s="224">
        <v>27.076092004213081</v>
      </c>
      <c r="I22" s="223">
        <v>18.094897931140146</v>
      </c>
      <c r="J22" s="223">
        <v>18.666673245301201</v>
      </c>
      <c r="K22" s="224">
        <v>17.460184243714099</v>
      </c>
      <c r="L22" s="225">
        <v>17.960444154258294</v>
      </c>
      <c r="M22" s="225">
        <v>18.503670759709106</v>
      </c>
      <c r="N22" s="226">
        <v>17.355748222380523</v>
      </c>
    </row>
    <row r="23" spans="1:14" ht="12.15" customHeight="1">
      <c r="A23" s="154" t="s">
        <v>110</v>
      </c>
      <c r="B23" s="187"/>
      <c r="C23" s="196">
        <v>49.873698392459261</v>
      </c>
      <c r="D23" s="196">
        <v>55.109864689635863</v>
      </c>
      <c r="E23" s="196">
        <v>44.343771329447016</v>
      </c>
      <c r="F23" s="196">
        <v>31.31804323449493</v>
      </c>
      <c r="G23" s="196">
        <v>35.728361845819627</v>
      </c>
      <c r="H23" s="196">
        <v>26.703218780276671</v>
      </c>
      <c r="I23" s="196">
        <v>18.278666166283838</v>
      </c>
      <c r="J23" s="196">
        <v>19.180370025342906</v>
      </c>
      <c r="K23" s="196">
        <v>17.304483963663955</v>
      </c>
      <c r="L23" s="196">
        <v>18.148021536756403</v>
      </c>
      <c r="M23" s="196">
        <v>19.021843134630927</v>
      </c>
      <c r="N23" s="198">
        <v>17.203980562663375</v>
      </c>
    </row>
    <row r="24" spans="1:14" ht="12.15" customHeight="1">
      <c r="A24" s="158" t="s">
        <v>80</v>
      </c>
      <c r="B24" s="187"/>
      <c r="C24" s="199">
        <v>44.11302978058918</v>
      </c>
      <c r="D24" s="200">
        <v>49.176601803758643</v>
      </c>
      <c r="E24" s="200">
        <v>39.062627795165575</v>
      </c>
      <c r="F24" s="200">
        <v>30.334904778337012</v>
      </c>
      <c r="G24" s="200">
        <v>34.423346537079048</v>
      </c>
      <c r="H24" s="200">
        <v>26.17258183677923</v>
      </c>
      <c r="I24" s="199">
        <v>18.578991457755063</v>
      </c>
      <c r="J24" s="200">
        <v>19.282931322907242</v>
      </c>
      <c r="K24" s="200">
        <v>17.824185271096372</v>
      </c>
      <c r="L24" s="200">
        <v>18.42031508515543</v>
      </c>
      <c r="M24" s="200">
        <v>19.11713190006467</v>
      </c>
      <c r="N24" s="201">
        <v>17.669951591762011</v>
      </c>
    </row>
    <row r="25" spans="1:14" ht="12.15" customHeight="1">
      <c r="A25" s="162" t="s">
        <v>81</v>
      </c>
      <c r="B25" s="187">
        <v>0</v>
      </c>
      <c r="C25" s="202">
        <v>49.150578465802369</v>
      </c>
      <c r="D25" s="203">
        <v>51.870345835918506</v>
      </c>
      <c r="E25" s="203">
        <v>46.102122986194026</v>
      </c>
      <c r="F25" s="203">
        <v>31.87298911881765</v>
      </c>
      <c r="G25" s="203">
        <v>34.917225299709358</v>
      </c>
      <c r="H25" s="203">
        <v>28.688172377755908</v>
      </c>
      <c r="I25" s="202">
        <v>18.409437620768866</v>
      </c>
      <c r="J25" s="203">
        <v>18.71206911595737</v>
      </c>
      <c r="K25" s="203">
        <v>18.083733819283719</v>
      </c>
      <c r="L25" s="203">
        <v>18.232663081569047</v>
      </c>
      <c r="M25" s="203">
        <v>18.489876566786165</v>
      </c>
      <c r="N25" s="204">
        <v>17.954262212318664</v>
      </c>
    </row>
    <row r="26" spans="1:14" ht="12.15" customHeight="1">
      <c r="A26" s="166" t="s">
        <v>82</v>
      </c>
      <c r="B26" s="167"/>
      <c r="C26" s="246">
        <v>49.091448715032982</v>
      </c>
      <c r="D26" s="246">
        <v>53.05569415373423</v>
      </c>
      <c r="E26" s="246">
        <v>44.693838958229918</v>
      </c>
      <c r="F26" s="246">
        <v>34.898102983232079</v>
      </c>
      <c r="G26" s="246">
        <v>37.560690331278828</v>
      </c>
      <c r="H26" s="247">
        <v>32.103103591772594</v>
      </c>
      <c r="I26" s="246">
        <v>19.461992113840925</v>
      </c>
      <c r="J26" s="246">
        <v>20.006616938755602</v>
      </c>
      <c r="K26" s="247">
        <v>18.879844274015095</v>
      </c>
      <c r="L26" s="248">
        <v>19.317777850782853</v>
      </c>
      <c r="M26" s="248">
        <v>19.787777165530226</v>
      </c>
      <c r="N26" s="249">
        <v>18.812090051546392</v>
      </c>
    </row>
    <row r="27" spans="1:14" ht="12.15" customHeight="1">
      <c r="A27" s="154" t="s">
        <v>83</v>
      </c>
      <c r="B27" s="187"/>
      <c r="C27" s="196">
        <v>48.16142439205116</v>
      </c>
      <c r="D27" s="196">
        <v>53.554953574900892</v>
      </c>
      <c r="E27" s="196">
        <v>42.658904695614638</v>
      </c>
      <c r="F27" s="196">
        <v>33.112569947513435</v>
      </c>
      <c r="G27" s="196">
        <v>34.115450845850376</v>
      </c>
      <c r="H27" s="196">
        <v>32.133939761835521</v>
      </c>
      <c r="I27" s="196">
        <v>20.10026531501347</v>
      </c>
      <c r="J27" s="196">
        <v>20.107842282349313</v>
      </c>
      <c r="K27" s="196">
        <v>20.092312357565504</v>
      </c>
      <c r="L27" s="196">
        <v>19.989434687530778</v>
      </c>
      <c r="M27" s="196">
        <v>19.968611050652463</v>
      </c>
      <c r="N27" s="198">
        <v>20.011499139811857</v>
      </c>
    </row>
    <row r="28" spans="1:14" ht="12.15" customHeight="1">
      <c r="A28" s="158" t="s">
        <v>84</v>
      </c>
      <c r="B28" s="187"/>
      <c r="C28" s="199">
        <v>45.523381465196941</v>
      </c>
      <c r="D28" s="200">
        <v>47.560720166543973</v>
      </c>
      <c r="E28" s="200">
        <v>43.360216010721167</v>
      </c>
      <c r="F28" s="200">
        <v>31.421138341127286</v>
      </c>
      <c r="G28" s="200">
        <v>32.033116586358268</v>
      </c>
      <c r="H28" s="200">
        <v>30.796351259298298</v>
      </c>
      <c r="I28" s="199">
        <v>19.274282136658901</v>
      </c>
      <c r="J28" s="200">
        <v>18.842647890020729</v>
      </c>
      <c r="K28" s="200">
        <v>19.73808634353659</v>
      </c>
      <c r="L28" s="200">
        <v>19.20342423593565</v>
      </c>
      <c r="M28" s="200">
        <v>18.753176899991008</v>
      </c>
      <c r="N28" s="201">
        <v>19.688968579140944</v>
      </c>
    </row>
    <row r="29" spans="1:14" ht="12.15" customHeight="1">
      <c r="A29" s="170" t="s">
        <v>85</v>
      </c>
      <c r="B29" s="187"/>
      <c r="C29" s="202">
        <v>50.382675650196404</v>
      </c>
      <c r="D29" s="203">
        <v>46.960437547753571</v>
      </c>
      <c r="E29" s="203">
        <v>54.122667832303634</v>
      </c>
      <c r="F29" s="203">
        <v>32.045282394943655</v>
      </c>
      <c r="G29" s="203">
        <v>31.092763508420283</v>
      </c>
      <c r="H29" s="203">
        <v>33.023937584399015</v>
      </c>
      <c r="I29" s="202">
        <v>19.457349314349397</v>
      </c>
      <c r="J29" s="203">
        <v>18.799383086880496</v>
      </c>
      <c r="K29" s="203">
        <v>20.170444559656282</v>
      </c>
      <c r="L29" s="203">
        <v>19.411211759589857</v>
      </c>
      <c r="M29" s="203">
        <v>18.728270656649141</v>
      </c>
      <c r="N29" s="204">
        <v>20.154476242820419</v>
      </c>
    </row>
    <row r="30" spans="1:14" ht="12.15" customHeight="1">
      <c r="A30" s="174" t="s">
        <v>86</v>
      </c>
      <c r="B30" s="175"/>
      <c r="C30" s="223">
        <v>51.181722473743555</v>
      </c>
      <c r="D30" s="223">
        <v>47.913943811717459</v>
      </c>
      <c r="E30" s="223">
        <v>54.480468151477062</v>
      </c>
      <c r="F30" s="223">
        <v>33.700200269635431</v>
      </c>
      <c r="G30" s="223">
        <v>33.960338608874594</v>
      </c>
      <c r="H30" s="224">
        <v>33.444657904817468</v>
      </c>
      <c r="I30" s="223">
        <v>20.448497582420373</v>
      </c>
      <c r="J30" s="223">
        <v>19.451204901343647</v>
      </c>
      <c r="K30" s="224">
        <v>21.503309025583434</v>
      </c>
      <c r="L30" s="225">
        <v>20.451164878807763</v>
      </c>
      <c r="M30" s="225">
        <v>19.431994308392742</v>
      </c>
      <c r="N30" s="226">
        <v>21.528143246071686</v>
      </c>
    </row>
    <row r="31" spans="1:14" ht="12.15" customHeight="1">
      <c r="A31" s="154" t="s">
        <v>87</v>
      </c>
      <c r="C31" s="196">
        <v>54.089403190168639</v>
      </c>
      <c r="D31" s="196">
        <v>51.303871225415826</v>
      </c>
      <c r="E31" s="196">
        <v>56.972543505168026</v>
      </c>
      <c r="F31" s="196">
        <v>35.506392624236589</v>
      </c>
      <c r="G31" s="196">
        <v>33.382326380452717</v>
      </c>
      <c r="H31" s="196">
        <v>37.607979725001954</v>
      </c>
      <c r="I31" s="196">
        <v>20.495328687568616</v>
      </c>
      <c r="J31" s="196">
        <v>19.059426237263416</v>
      </c>
      <c r="K31" s="196">
        <v>22.019883279783564</v>
      </c>
      <c r="L31" s="196">
        <v>20.4331620866493</v>
      </c>
      <c r="M31" s="196">
        <v>19.019716680224491</v>
      </c>
      <c r="N31" s="198">
        <v>21.932300188224332</v>
      </c>
    </row>
    <row r="32" spans="1:14" ht="12.15" customHeight="1">
      <c r="A32" s="257" t="s">
        <v>88</v>
      </c>
      <c r="B32" s="258"/>
      <c r="C32" s="259">
        <v>47.925333965309378</v>
      </c>
      <c r="D32" s="200">
        <v>46.714005228049935</v>
      </c>
      <c r="E32" s="200">
        <v>49.22901699753433</v>
      </c>
      <c r="F32" s="200">
        <v>32.075891116094319</v>
      </c>
      <c r="G32" s="200">
        <v>30.769432406610154</v>
      </c>
      <c r="H32" s="200">
        <v>33.466976915879364</v>
      </c>
      <c r="I32" s="199">
        <v>19.099036224629138</v>
      </c>
      <c r="J32" s="200">
        <v>18.356673450204831</v>
      </c>
      <c r="K32" s="200">
        <v>19.902553858009288</v>
      </c>
      <c r="L32" s="200">
        <v>19.028528535542563</v>
      </c>
      <c r="M32" s="200">
        <v>18.238245952313861</v>
      </c>
      <c r="N32" s="201">
        <v>19.884539706960858</v>
      </c>
    </row>
    <row r="33" spans="1:14" ht="12.15" customHeight="1">
      <c r="A33" s="170" t="s">
        <v>89</v>
      </c>
      <c r="C33" s="202">
        <v>47.574158215534972</v>
      </c>
      <c r="D33" s="203">
        <v>44.13275637521329</v>
      </c>
      <c r="E33" s="203">
        <v>50.687268939722152</v>
      </c>
      <c r="F33" s="203">
        <v>31.80104950413153</v>
      </c>
      <c r="G33" s="203">
        <v>29.652225642389698</v>
      </c>
      <c r="H33" s="203">
        <v>33.916762303879842</v>
      </c>
      <c r="I33" s="202">
        <v>17.662580280347413</v>
      </c>
      <c r="J33" s="203">
        <v>16.376570059086092</v>
      </c>
      <c r="K33" s="203">
        <v>19.066660619685425</v>
      </c>
      <c r="L33" s="203">
        <v>17.525652464770054</v>
      </c>
      <c r="M33" s="203">
        <v>16.208604136934081</v>
      </c>
      <c r="N33" s="204">
        <v>18.966882416915325</v>
      </c>
    </row>
    <row r="34" spans="1:14" ht="12.15" customHeight="1">
      <c r="A34" s="174" t="s">
        <v>90</v>
      </c>
      <c r="B34" s="181"/>
      <c r="C34" s="223">
        <v>46.372641762072206</v>
      </c>
      <c r="D34" s="223">
        <v>45.16428492202072</v>
      </c>
      <c r="E34" s="223">
        <v>47.473656154142162</v>
      </c>
      <c r="F34" s="223">
        <v>33.989331508901969</v>
      </c>
      <c r="G34" s="223">
        <v>35.435087145831623</v>
      </c>
      <c r="H34" s="224">
        <v>32.615909416844545</v>
      </c>
      <c r="I34" s="223">
        <v>18.098968281604456</v>
      </c>
      <c r="J34" s="223">
        <v>18.428393252201413</v>
      </c>
      <c r="K34" s="224">
        <v>17.751721913873599</v>
      </c>
      <c r="L34" s="225">
        <v>18.00250458501975</v>
      </c>
      <c r="M34" s="225">
        <v>18.346057245105509</v>
      </c>
      <c r="N34" s="226">
        <v>17.638964214494202</v>
      </c>
    </row>
    <row r="35" spans="1:14" ht="12.15" customHeight="1">
      <c r="A35" s="154" t="s">
        <v>91</v>
      </c>
      <c r="C35" s="196">
        <v>47.977216043694874</v>
      </c>
      <c r="D35" s="196">
        <v>51.151451505355432</v>
      </c>
      <c r="E35" s="196">
        <v>44.596420533819241</v>
      </c>
      <c r="F35" s="196">
        <v>33.864449182213768</v>
      </c>
      <c r="G35" s="196">
        <v>36.176973698882257</v>
      </c>
      <c r="H35" s="196">
        <v>31.483069979643478</v>
      </c>
      <c r="I35" s="196">
        <v>17.922071626869759</v>
      </c>
      <c r="J35" s="196">
        <v>18.37287084650773</v>
      </c>
      <c r="K35" s="196">
        <v>17.44070216597002</v>
      </c>
      <c r="L35" s="196">
        <v>17.785123923052119</v>
      </c>
      <c r="M35" s="196">
        <v>18.247116896018191</v>
      </c>
      <c r="N35" s="198">
        <v>17.290960702746691</v>
      </c>
    </row>
    <row r="36" spans="1:14" ht="12.15" customHeight="1">
      <c r="A36" s="158" t="s">
        <v>92</v>
      </c>
      <c r="B36" s="258"/>
      <c r="C36" s="259">
        <v>42.672020042508919</v>
      </c>
      <c r="D36" s="200">
        <v>48.265803317165215</v>
      </c>
      <c r="E36" s="200">
        <v>36.594386724935241</v>
      </c>
      <c r="F36" s="200">
        <v>31.167548657078473</v>
      </c>
      <c r="G36" s="200">
        <v>33.433254766652929</v>
      </c>
      <c r="H36" s="200">
        <v>28.831911966905974</v>
      </c>
      <c r="I36" s="199">
        <v>17.781314372696759</v>
      </c>
      <c r="J36" s="200">
        <v>17.053902447205889</v>
      </c>
      <c r="K36" s="200">
        <v>18.562266712563666</v>
      </c>
      <c r="L36" s="200">
        <v>17.664063576260958</v>
      </c>
      <c r="M36" s="200">
        <v>16.953280529366687</v>
      </c>
      <c r="N36" s="201">
        <v>18.428929457989163</v>
      </c>
    </row>
    <row r="37" spans="1:14" ht="12.15" customHeight="1">
      <c r="A37" s="170" t="s">
        <v>93</v>
      </c>
      <c r="C37" s="202">
        <v>44.321945517011784</v>
      </c>
      <c r="D37" s="203">
        <v>43.29738576998195</v>
      </c>
      <c r="E37" s="203">
        <v>45.387182588538487</v>
      </c>
      <c r="F37" s="203">
        <v>31.199879334789813</v>
      </c>
      <c r="G37" s="203">
        <v>30.232364238913149</v>
      </c>
      <c r="H37" s="203">
        <v>32.211415994073434</v>
      </c>
      <c r="I37" s="202">
        <v>16.40305043417418</v>
      </c>
      <c r="J37" s="203">
        <v>15.810168621768238</v>
      </c>
      <c r="K37" s="203">
        <v>17.050156361516791</v>
      </c>
      <c r="L37" s="203">
        <v>16.269165421358867</v>
      </c>
      <c r="M37" s="203">
        <v>15.683109917434122</v>
      </c>
      <c r="N37" s="204">
        <v>16.908651235307357</v>
      </c>
    </row>
    <row r="38" spans="1:14" ht="12.15" customHeight="1">
      <c r="A38" s="174" t="s">
        <v>94</v>
      </c>
      <c r="B38" s="181"/>
      <c r="C38" s="223">
        <v>41.675230040573688</v>
      </c>
      <c r="D38" s="223">
        <v>42.314216651622559</v>
      </c>
      <c r="E38" s="223">
        <v>40.919445305554717</v>
      </c>
      <c r="F38" s="223">
        <v>30.906870120757194</v>
      </c>
      <c r="G38" s="223">
        <v>33.763534300017696</v>
      </c>
      <c r="H38" s="224">
        <v>27.874297149368601</v>
      </c>
      <c r="I38" s="223">
        <v>16.610805864604888</v>
      </c>
      <c r="J38" s="223">
        <v>16.442978599223284</v>
      </c>
      <c r="K38" s="224">
        <v>16.787915349284408</v>
      </c>
      <c r="L38" s="225">
        <v>16.510931233373981</v>
      </c>
      <c r="M38" s="225">
        <v>16.353347664732407</v>
      </c>
      <c r="N38" s="226">
        <v>16.677217334805565</v>
      </c>
    </row>
    <row r="39" spans="1:14" ht="12.15" customHeight="1">
      <c r="A39" s="154" t="s">
        <v>95</v>
      </c>
      <c r="B39" s="187"/>
      <c r="C39" s="197">
        <v>42.39595099788297</v>
      </c>
      <c r="D39" s="197">
        <v>42.074689062348526</v>
      </c>
      <c r="E39" s="197">
        <v>42.747205986696336</v>
      </c>
      <c r="F39" s="197">
        <v>32.360364306260983</v>
      </c>
      <c r="G39" s="197">
        <v>32.146210487123057</v>
      </c>
      <c r="H39" s="231">
        <v>32.580703047533454</v>
      </c>
      <c r="I39" s="197">
        <v>16.876435715766231</v>
      </c>
      <c r="J39" s="197">
        <v>15.94746112938517</v>
      </c>
      <c r="K39" s="231">
        <v>17.85473609648685</v>
      </c>
      <c r="L39" s="197">
        <v>16.814003827377601</v>
      </c>
      <c r="M39" s="197">
        <v>15.884735779598053</v>
      </c>
      <c r="N39" s="198">
        <v>17.792764810048258</v>
      </c>
    </row>
    <row r="40" spans="1:14" ht="12.15" customHeight="1">
      <c r="A40" s="158" t="s">
        <v>96</v>
      </c>
      <c r="B40" s="187"/>
      <c r="C40" s="200">
        <v>44.018972461020873</v>
      </c>
      <c r="D40" s="200">
        <v>43.598498895695627</v>
      </c>
      <c r="E40" s="200">
        <v>44.432783853063881</v>
      </c>
      <c r="F40" s="200">
        <v>30.280306355122363</v>
      </c>
      <c r="G40" s="200">
        <v>30.266905847751016</v>
      </c>
      <c r="H40" s="233">
        <v>30.293319548257212</v>
      </c>
      <c r="I40" s="200">
        <v>16.352998408492951</v>
      </c>
      <c r="J40" s="200">
        <v>15.780897936026273</v>
      </c>
      <c r="K40" s="233">
        <v>16.954091317331763</v>
      </c>
      <c r="L40" s="200">
        <v>16.248784946450993</v>
      </c>
      <c r="M40" s="200">
        <v>15.692845106221947</v>
      </c>
      <c r="N40" s="201">
        <v>16.833448477153492</v>
      </c>
    </row>
    <row r="41" spans="1:14" ht="12.15" customHeight="1">
      <c r="A41" s="170" t="s">
        <v>97</v>
      </c>
      <c r="B41" s="187"/>
      <c r="C41" s="220">
        <v>37.749608333927831</v>
      </c>
      <c r="D41" s="220">
        <v>39.21487617532734</v>
      </c>
      <c r="E41" s="220">
        <v>36.340855750425149</v>
      </c>
      <c r="F41" s="220">
        <v>26.443615526182722</v>
      </c>
      <c r="G41" s="220">
        <v>25.071239589136745</v>
      </c>
      <c r="H41" s="221">
        <v>27.784349667684786</v>
      </c>
      <c r="I41" s="220">
        <v>15.28871297071297</v>
      </c>
      <c r="J41" s="220">
        <v>14.399720532465116</v>
      </c>
      <c r="K41" s="221">
        <v>16.235833559651773</v>
      </c>
      <c r="L41" s="220">
        <v>15.18977763972371</v>
      </c>
      <c r="M41" s="220">
        <v>14.298691129179929</v>
      </c>
      <c r="N41" s="222">
        <v>16.137895824922108</v>
      </c>
    </row>
    <row r="42" spans="1:14" ht="12.15" customHeight="1">
      <c r="A42" s="174" t="s">
        <v>98</v>
      </c>
      <c r="B42" s="175"/>
      <c r="C42" s="223">
        <v>37.897756022324948</v>
      </c>
      <c r="D42" s="223">
        <v>40.244680574403155</v>
      </c>
      <c r="E42" s="223">
        <v>35.325454324894253</v>
      </c>
      <c r="F42" s="223">
        <v>27.105757528326205</v>
      </c>
      <c r="G42" s="223">
        <v>28.229753606895223</v>
      </c>
      <c r="H42" s="224">
        <v>25.955752094352288</v>
      </c>
      <c r="I42" s="223">
        <v>14.693020037497838</v>
      </c>
      <c r="J42" s="223">
        <v>14.225471428857002</v>
      </c>
      <c r="K42" s="224">
        <v>15.186500272672543</v>
      </c>
      <c r="L42" s="223">
        <v>14.600536479345349</v>
      </c>
      <c r="M42" s="223">
        <v>14.146827634472082</v>
      </c>
      <c r="N42" s="230">
        <v>15.079784474918297</v>
      </c>
    </row>
    <row r="43" spans="1:14" ht="12.15" customHeight="1">
      <c r="A43" s="154" t="s">
        <v>99</v>
      </c>
      <c r="B43" s="187"/>
      <c r="C43" s="214">
        <v>35.805513125691476</v>
      </c>
      <c r="D43" s="214">
        <v>41.016019019843945</v>
      </c>
      <c r="E43" s="214">
        <v>30.196785136952975</v>
      </c>
      <c r="F43" s="214">
        <v>26.740452415624006</v>
      </c>
      <c r="G43" s="214">
        <v>28.788300209922877</v>
      </c>
      <c r="H43" s="215">
        <v>24.662374303878284</v>
      </c>
      <c r="I43" s="214">
        <v>14.308182722407878</v>
      </c>
      <c r="J43" s="214">
        <v>13.671339409083139</v>
      </c>
      <c r="K43" s="215">
        <v>14.981829167595643</v>
      </c>
      <c r="L43" s="214">
        <v>14.234140553565686</v>
      </c>
      <c r="M43" s="214">
        <v>13.575801698088092</v>
      </c>
      <c r="N43" s="216">
        <v>14.932766398701865</v>
      </c>
    </row>
    <row r="44" spans="1:14" ht="12.15" customHeight="1">
      <c r="A44" s="158" t="s">
        <v>100</v>
      </c>
      <c r="B44" s="187"/>
      <c r="C44" s="217">
        <v>35.37303643599386</v>
      </c>
      <c r="D44" s="217">
        <v>37.298041612031568</v>
      </c>
      <c r="E44" s="217">
        <v>33.335715402402712</v>
      </c>
      <c r="F44" s="217">
        <v>25.939894298322567</v>
      </c>
      <c r="G44" s="217">
        <v>28.704689742582683</v>
      </c>
      <c r="H44" s="218">
        <v>23.154059648254091</v>
      </c>
      <c r="I44" s="217">
        <v>13.090560414020814</v>
      </c>
      <c r="J44" s="217">
        <v>12.832457845574622</v>
      </c>
      <c r="K44" s="218">
        <v>13.364179039287924</v>
      </c>
      <c r="L44" s="217">
        <v>13.039868337549336</v>
      </c>
      <c r="M44" s="217">
        <v>12.780063874885526</v>
      </c>
      <c r="N44" s="219">
        <v>13.315426812046146</v>
      </c>
    </row>
    <row r="45" spans="1:14" ht="12.15" customHeight="1">
      <c r="A45" s="170" t="s">
        <v>101</v>
      </c>
      <c r="B45" s="187"/>
      <c r="C45" s="220">
        <v>31.688442105585228</v>
      </c>
      <c r="D45" s="220">
        <v>37.820974776482664</v>
      </c>
      <c r="E45" s="220">
        <v>24.377249487213671</v>
      </c>
      <c r="F45" s="220">
        <v>23.725685020747864</v>
      </c>
      <c r="G45" s="220">
        <v>28.55039399064156</v>
      </c>
      <c r="H45" s="221">
        <v>18.698314851402682</v>
      </c>
      <c r="I45" s="220">
        <v>12.402522381585934</v>
      </c>
      <c r="J45" s="220">
        <v>11.815385693456058</v>
      </c>
      <c r="K45" s="221">
        <v>13.027796797448644</v>
      </c>
      <c r="L45" s="220">
        <v>12.354537505472054</v>
      </c>
      <c r="M45" s="220">
        <v>11.813248235053198</v>
      </c>
      <c r="N45" s="1002">
        <f>I45-C45</f>
        <v>-19.285919723999292</v>
      </c>
    </row>
    <row r="46" spans="1:14" ht="12.15" customHeight="1" thickBot="1">
      <c r="A46" s="182" t="s">
        <v>102</v>
      </c>
      <c r="B46" s="193"/>
      <c r="C46" s="252">
        <v>35.888370619627146</v>
      </c>
      <c r="D46" s="252">
        <v>34.738667672680208</v>
      </c>
      <c r="E46" s="252">
        <v>37.12335937238786</v>
      </c>
      <c r="F46" s="252">
        <v>25.823173976598344</v>
      </c>
      <c r="G46" s="252">
        <v>24.816178241926352</v>
      </c>
      <c r="H46" s="253">
        <v>26.819486500699838</v>
      </c>
      <c r="I46" s="252">
        <v>13.856140030516919</v>
      </c>
      <c r="J46" s="252">
        <v>13.070507035012248</v>
      </c>
      <c r="K46" s="253">
        <v>14.676422852076737</v>
      </c>
      <c r="L46" s="252">
        <v>13.747772274675564</v>
      </c>
      <c r="M46" s="252">
        <v>12.999442011669105</v>
      </c>
      <c r="N46" s="254">
        <v>14.528208907492528</v>
      </c>
    </row>
    <row r="47" spans="1:14" ht="13.65" customHeight="1" thickTop="1">
      <c r="A47" s="819" t="s">
        <v>402</v>
      </c>
      <c r="B47" s="820"/>
      <c r="C47" s="902">
        <v>25.112189304797106</v>
      </c>
      <c r="D47" s="843">
        <v>27.88850146319816</v>
      </c>
      <c r="E47" s="843">
        <v>21.862185426316454</v>
      </c>
      <c r="F47" s="843">
        <v>20.206578536012593</v>
      </c>
      <c r="G47" s="843">
        <v>22.211815123072878</v>
      </c>
      <c r="H47" s="844">
        <v>18.132950970125275</v>
      </c>
      <c r="I47" s="214">
        <v>13.447655694679504</v>
      </c>
      <c r="J47" s="214">
        <v>12.835080530941259</v>
      </c>
      <c r="K47" s="215">
        <v>14.094860243939323</v>
      </c>
      <c r="L47" s="214">
        <v>13.397065451961582</v>
      </c>
      <c r="M47" s="214">
        <v>12.85489333479657</v>
      </c>
      <c r="N47" s="216">
        <v>13.970898904427608</v>
      </c>
    </row>
    <row r="48" spans="1:14">
      <c r="A48" s="821" t="s">
        <v>403</v>
      </c>
      <c r="B48" s="820"/>
      <c r="C48" s="903">
        <v>26.597273906288208</v>
      </c>
      <c r="D48" s="846">
        <v>26.076430353624136</v>
      </c>
      <c r="E48" s="846">
        <v>27.158273292956586</v>
      </c>
      <c r="F48" s="846">
        <v>20.467116119933038</v>
      </c>
      <c r="G48" s="846">
        <v>20.090636065131331</v>
      </c>
      <c r="H48" s="847">
        <v>20.856308755332606</v>
      </c>
      <c r="I48" s="217">
        <v>12.08768181903813</v>
      </c>
      <c r="J48" s="217">
        <v>11.331018997923612</v>
      </c>
      <c r="K48" s="218">
        <v>12.891111040868925</v>
      </c>
      <c r="L48" s="217">
        <v>12.076262129986373</v>
      </c>
      <c r="M48" s="217">
        <v>11.36497090939441</v>
      </c>
      <c r="N48" s="219">
        <v>12.832697031770282</v>
      </c>
    </row>
    <row r="49" spans="1:14">
      <c r="A49" s="826" t="s">
        <v>404</v>
      </c>
      <c r="B49" s="820"/>
      <c r="C49" s="843">
        <v>27.699367873908024</v>
      </c>
      <c r="D49" s="843">
        <v>34.092341605546252</v>
      </c>
      <c r="E49" s="843">
        <v>21.20945799568489</v>
      </c>
      <c r="F49" s="843">
        <v>20.874882946251784</v>
      </c>
      <c r="G49" s="843">
        <v>21.264919105412282</v>
      </c>
      <c r="H49" s="844">
        <v>20.485774970920296</v>
      </c>
      <c r="I49" s="220">
        <v>11.921671336316425</v>
      </c>
      <c r="J49" s="220">
        <v>11.202450283864179</v>
      </c>
      <c r="K49" s="221">
        <v>12.69249452516746</v>
      </c>
      <c r="L49" s="220">
        <v>11.857413965822474</v>
      </c>
      <c r="M49" s="220">
        <v>11.198579337792097</v>
      </c>
      <c r="N49" s="222">
        <v>12.563046752073133</v>
      </c>
    </row>
    <row r="50" spans="1:14" ht="13" thickBot="1">
      <c r="A50" s="904" t="s">
        <v>405</v>
      </c>
      <c r="B50" s="905"/>
      <c r="C50" s="906">
        <v>30.42333555465256</v>
      </c>
      <c r="D50" s="824">
        <v>32.626528931334718</v>
      </c>
      <c r="E50" s="824">
        <v>28.172916469293774</v>
      </c>
      <c r="F50" s="824">
        <v>21.973046635381909</v>
      </c>
      <c r="G50" s="824">
        <v>22.130500210046819</v>
      </c>
      <c r="H50" s="825">
        <v>21.813555761517669</v>
      </c>
      <c r="I50" s="252">
        <v>11.624807434583381</v>
      </c>
      <c r="J50" s="252">
        <v>11.105764610212391</v>
      </c>
      <c r="K50" s="253">
        <v>12.173446795145017</v>
      </c>
      <c r="L50" s="252">
        <v>11.544381351178052</v>
      </c>
      <c r="M50" s="252">
        <v>11.066119917036167</v>
      </c>
      <c r="N50" s="254">
        <v>12.049600861383531</v>
      </c>
    </row>
    <row r="51" spans="1:14" ht="13.65" customHeight="1" thickTop="1">
      <c r="A51" s="819" t="s">
        <v>419</v>
      </c>
      <c r="B51" s="820"/>
      <c r="C51" s="902">
        <v>33.158448393143537</v>
      </c>
      <c r="D51" s="843">
        <v>31.921384315989243</v>
      </c>
      <c r="E51" s="843">
        <v>34.375908346998052</v>
      </c>
      <c r="F51" s="843">
        <v>22.173648125265739</v>
      </c>
      <c r="G51" s="843">
        <v>20.719929450404081</v>
      </c>
      <c r="H51" s="844">
        <v>23.593313125216369</v>
      </c>
      <c r="I51" s="214">
        <v>11.786188332573653</v>
      </c>
      <c r="J51" s="214">
        <v>10.669434358156957</v>
      </c>
      <c r="K51" s="215">
        <v>12.954346529679027</v>
      </c>
      <c r="L51" s="214">
        <v>11.703528429202331</v>
      </c>
      <c r="M51" s="214">
        <v>10.63547664170755</v>
      </c>
      <c r="N51" s="216">
        <v>12.819340928918612</v>
      </c>
    </row>
    <row r="52" spans="1:14">
      <c r="A52" s="821" t="s">
        <v>420</v>
      </c>
      <c r="B52" s="820"/>
      <c r="C52" s="903">
        <v>29.237729873109718</v>
      </c>
      <c r="D52" s="846">
        <v>29.255105402749397</v>
      </c>
      <c r="E52" s="846">
        <v>29.219610066819712</v>
      </c>
      <c r="F52" s="846">
        <v>19.173179684688844</v>
      </c>
      <c r="G52" s="846">
        <v>18.450494496429091</v>
      </c>
      <c r="H52" s="847">
        <v>19.882937940670544</v>
      </c>
      <c r="I52" s="217">
        <v>10.61009475380544</v>
      </c>
      <c r="J52" s="217">
        <v>9.8656965727004913</v>
      </c>
      <c r="K52" s="218">
        <v>11.385752910512</v>
      </c>
      <c r="L52" s="217">
        <v>10.543375547379551</v>
      </c>
      <c r="M52" s="217">
        <v>9.7964139531713386</v>
      </c>
      <c r="N52" s="219">
        <v>11.322804470170533</v>
      </c>
    </row>
    <row r="53" spans="1:14">
      <c r="A53" s="826" t="s">
        <v>421</v>
      </c>
      <c r="B53" s="820"/>
      <c r="C53" s="843">
        <v>29.694683691585425</v>
      </c>
      <c r="D53" s="843">
        <v>28.955046925011064</v>
      </c>
      <c r="E53" s="843">
        <v>30.468682243979334</v>
      </c>
      <c r="F53" s="843">
        <v>18.987112773474408</v>
      </c>
      <c r="G53" s="843">
        <v>19.745025520063983</v>
      </c>
      <c r="H53" s="844">
        <v>18.217920655519123</v>
      </c>
      <c r="I53" s="220">
        <v>10.355808410963363</v>
      </c>
      <c r="J53" s="220">
        <v>9.4835590072640663</v>
      </c>
      <c r="K53" s="221">
        <v>11.278015356239052</v>
      </c>
      <c r="L53" s="220">
        <v>10.261776000851999</v>
      </c>
      <c r="M53" s="220">
        <v>9.4076646805364614</v>
      </c>
      <c r="N53" s="222">
        <v>11.166245708078042</v>
      </c>
    </row>
    <row r="54" spans="1:14" ht="13" thickBot="1">
      <c r="A54" s="904" t="s">
        <v>418</v>
      </c>
      <c r="B54" s="905"/>
      <c r="C54" s="906">
        <v>24.271354509582491</v>
      </c>
      <c r="D54" s="824">
        <v>23.69789065027674</v>
      </c>
      <c r="E54" s="824">
        <v>24.904013795996633</v>
      </c>
      <c r="F54" s="824">
        <v>17.001126285886112</v>
      </c>
      <c r="G54" s="824">
        <v>18.261414446867356</v>
      </c>
      <c r="H54" s="825">
        <v>15.707645727005419</v>
      </c>
      <c r="I54" s="252">
        <v>10.047515683907525</v>
      </c>
      <c r="J54" s="252">
        <v>9.4877354433670593</v>
      </c>
      <c r="K54" s="253">
        <v>10.624939827384511</v>
      </c>
      <c r="L54" s="252">
        <v>9.9900155981752228</v>
      </c>
      <c r="M54" s="252">
        <v>9.4020259969598143</v>
      </c>
      <c r="N54" s="254">
        <v>10.598047972543407</v>
      </c>
    </row>
    <row r="55" spans="1:14" s="1138" customFormat="1" ht="11.4" customHeight="1" thickTop="1">
      <c r="A55" s="826" t="s">
        <v>450</v>
      </c>
      <c r="B55" s="820"/>
      <c r="C55" s="843">
        <v>24.907579185498424</v>
      </c>
      <c r="D55" s="843">
        <v>23.055377118976928</v>
      </c>
      <c r="E55" s="843">
        <v>26.931050986201768</v>
      </c>
      <c r="F55" s="843">
        <v>16.961767228553178</v>
      </c>
      <c r="G55" s="843">
        <v>17.78810329376676</v>
      </c>
      <c r="H55" s="844">
        <v>16.120174806273742</v>
      </c>
      <c r="I55" s="843">
        <v>10.630792652461016</v>
      </c>
      <c r="J55" s="843">
        <v>9.8050225532338331</v>
      </c>
      <c r="K55" s="844">
        <v>11.474364709233813</v>
      </c>
      <c r="L55" s="843">
        <v>10.595639599860233</v>
      </c>
      <c r="M55" s="843">
        <v>9.7196890338636592</v>
      </c>
      <c r="N55" s="845">
        <v>11.493199796233519</v>
      </c>
    </row>
    <row r="56" spans="1:14" s="1138" customFormat="1" ht="11.4" customHeight="1">
      <c r="A56" s="1136" t="s">
        <v>451</v>
      </c>
      <c r="B56" s="820"/>
      <c r="C56" s="903">
        <v>32.533008912971198</v>
      </c>
      <c r="D56" s="846">
        <v>29.294866939154566</v>
      </c>
      <c r="E56" s="846">
        <v>35.856217117557406</v>
      </c>
      <c r="F56" s="846">
        <v>24.381675027160636</v>
      </c>
      <c r="G56" s="846">
        <v>23.826722050705122</v>
      </c>
      <c r="H56" s="847">
        <v>24.899795299073013</v>
      </c>
      <c r="I56" s="846">
        <v>12.631361337454463</v>
      </c>
      <c r="J56" s="846">
        <v>11.927845219087208</v>
      </c>
      <c r="K56" s="847">
        <v>13.356325946258723</v>
      </c>
      <c r="L56" s="846">
        <v>12.609282503476104</v>
      </c>
      <c r="M56" s="846">
        <v>11.863458199342544</v>
      </c>
      <c r="N56" s="848">
        <v>13.381200087549091</v>
      </c>
    </row>
    <row r="57" spans="1:14" s="1138" customFormat="1" ht="11.4" customHeight="1">
      <c r="A57" s="826" t="s">
        <v>452</v>
      </c>
      <c r="B57" s="820"/>
      <c r="C57" s="843">
        <v>35.494430756563631</v>
      </c>
      <c r="D57" s="843">
        <v>32.05067980279722</v>
      </c>
      <c r="E57" s="843">
        <v>39.287238569513271</v>
      </c>
      <c r="F57" s="843">
        <v>26.262806291854037</v>
      </c>
      <c r="G57" s="843">
        <v>25.259714324521216</v>
      </c>
      <c r="H57" s="844">
        <v>27.253389962879144</v>
      </c>
      <c r="I57" s="843">
        <v>13.297113294193847</v>
      </c>
      <c r="J57" s="843">
        <v>12.014530363134215</v>
      </c>
      <c r="K57" s="844">
        <v>14.625833804541735</v>
      </c>
      <c r="L57" s="843">
        <v>13.251005719984983</v>
      </c>
      <c r="M57" s="843">
        <v>12.025790636432648</v>
      </c>
      <c r="N57" s="845">
        <v>14.527100928985687</v>
      </c>
    </row>
    <row r="58" spans="1:14">
      <c r="A58" s="1136" t="s">
        <v>453</v>
      </c>
      <c r="B58" s="820"/>
      <c r="C58" s="903">
        <v>25.306008366874021</v>
      </c>
      <c r="D58" s="846">
        <v>27.588891586021361</v>
      </c>
      <c r="E58" s="846">
        <v>22.785554211662458</v>
      </c>
      <c r="F58" s="846">
        <v>15.315688831458264</v>
      </c>
      <c r="G58" s="846">
        <v>15.649357636273651</v>
      </c>
      <c r="H58" s="847">
        <v>14.968316035666037</v>
      </c>
      <c r="I58" s="846">
        <v>9.6906417341797777</v>
      </c>
      <c r="J58" s="846">
        <v>8.1142188335985121</v>
      </c>
      <c r="K58" s="847">
        <v>11.325980075238803</v>
      </c>
      <c r="L58" s="846">
        <v>9.5637518810516529</v>
      </c>
      <c r="M58" s="846">
        <v>7.9810116960788733</v>
      </c>
      <c r="N58" s="848">
        <v>11.213172177110053</v>
      </c>
    </row>
    <row r="59" spans="1:14" s="1138" customFormat="1" ht="11.4" customHeight="1">
      <c r="A59" s="826" t="s">
        <v>468</v>
      </c>
      <c r="B59" s="820"/>
      <c r="C59" s="843">
        <v>31.147776034752795</v>
      </c>
      <c r="D59" s="843">
        <v>31.573191824926916</v>
      </c>
      <c r="E59" s="843">
        <v>30.724416958126032</v>
      </c>
      <c r="F59" s="843">
        <v>23.553169227040499</v>
      </c>
      <c r="G59" s="843">
        <v>23.492477561678548</v>
      </c>
      <c r="H59" s="844">
        <v>23.613796413197846</v>
      </c>
      <c r="I59" s="843">
        <v>12.323095811844047</v>
      </c>
      <c r="J59" s="843">
        <v>10.932878774614293</v>
      </c>
      <c r="K59" s="844">
        <v>13.750812947233863</v>
      </c>
      <c r="L59" s="843">
        <v>12.236897944962855</v>
      </c>
      <c r="M59" s="843">
        <v>10.835884221680903</v>
      </c>
      <c r="N59" s="845">
        <v>13.675354849134619</v>
      </c>
    </row>
    <row r="60" spans="1:14" s="1138" customFormat="1" ht="11.4" customHeight="1">
      <c r="A60" s="1136" t="s">
        <v>469</v>
      </c>
      <c r="B60" s="820"/>
      <c r="C60" s="903">
        <v>33.453304463540832</v>
      </c>
      <c r="D60" s="846">
        <v>39.214474569518281</v>
      </c>
      <c r="E60" s="846">
        <v>28.268541262900783</v>
      </c>
      <c r="F60" s="846">
        <v>22.798500414404224</v>
      </c>
      <c r="G60" s="846">
        <v>26.76602358706004</v>
      </c>
      <c r="H60" s="847">
        <v>18.996755079308315</v>
      </c>
      <c r="I60" s="846">
        <v>12.227438848301439</v>
      </c>
      <c r="J60" s="846">
        <v>11.626690733214717</v>
      </c>
      <c r="K60" s="847">
        <v>12.835618935319243</v>
      </c>
      <c r="L60" s="846">
        <v>12.202176608609799</v>
      </c>
      <c r="M60" s="846">
        <v>11.525711667286419</v>
      </c>
      <c r="N60" s="848">
        <v>12.88830569335766</v>
      </c>
    </row>
    <row r="61" spans="1:14" s="1138" customFormat="1" ht="11.4" customHeight="1">
      <c r="A61" s="826" t="s">
        <v>470</v>
      </c>
      <c r="B61" s="820"/>
      <c r="C61" s="843">
        <v>29.577817443806008</v>
      </c>
      <c r="D61" s="843">
        <v>28.46604204749984</v>
      </c>
      <c r="E61" s="843">
        <v>30.575982849177276</v>
      </c>
      <c r="F61" s="843">
        <v>20.318985017680628</v>
      </c>
      <c r="G61" s="843">
        <v>21.656267300931802</v>
      </c>
      <c r="H61" s="844">
        <v>19.071259830517537</v>
      </c>
      <c r="I61" s="843">
        <v>12.220469711518586</v>
      </c>
      <c r="J61" s="843">
        <v>11.441684007372938</v>
      </c>
      <c r="K61" s="844">
        <v>13.011241824629913</v>
      </c>
      <c r="L61" s="843">
        <v>12.131588541291778</v>
      </c>
      <c r="M61" s="843">
        <v>11.344630795885498</v>
      </c>
      <c r="N61" s="845">
        <v>12.930309639220003</v>
      </c>
    </row>
    <row r="62" spans="1:14">
      <c r="A62" s="1136" t="s">
        <v>471</v>
      </c>
      <c r="B62" s="820"/>
      <c r="C62" s="903">
        <v>23.726577098414044</v>
      </c>
      <c r="D62" s="846">
        <v>22.756918811306832</v>
      </c>
      <c r="E62" s="846">
        <v>24.802195188788001</v>
      </c>
      <c r="F62" s="846">
        <v>17.521003685204338</v>
      </c>
      <c r="G62" s="846">
        <v>16.568610911892044</v>
      </c>
      <c r="H62" s="847">
        <v>18.503070062287108</v>
      </c>
      <c r="I62" s="846">
        <v>10.284814623494361</v>
      </c>
      <c r="J62" s="846">
        <v>9.3440976385672094</v>
      </c>
      <c r="K62" s="847">
        <v>11.266036645689411</v>
      </c>
      <c r="L62" s="846">
        <v>10.176535200928367</v>
      </c>
      <c r="M62" s="846">
        <v>9.3112815856920346</v>
      </c>
      <c r="N62" s="848">
        <v>11.081233258441289</v>
      </c>
    </row>
    <row r="63" spans="1:14" s="1138" customFormat="1" ht="11.4" customHeight="1">
      <c r="A63" s="826" t="s">
        <v>472</v>
      </c>
      <c r="B63" s="820"/>
      <c r="C63" s="843">
        <v>26.197653975486773</v>
      </c>
      <c r="D63" s="843">
        <v>27.655963622417378</v>
      </c>
      <c r="E63" s="843">
        <v>24.652443846383623</v>
      </c>
      <c r="F63" s="843">
        <v>17.40644197900377</v>
      </c>
      <c r="G63" s="843">
        <v>17.334506992919913</v>
      </c>
      <c r="H63" s="844">
        <v>17.478469192959004</v>
      </c>
      <c r="I63" s="843">
        <v>11.839306253592175</v>
      </c>
      <c r="J63" s="843">
        <v>10.223281485337413</v>
      </c>
      <c r="K63" s="844">
        <v>13.51043668046894</v>
      </c>
      <c r="L63" s="843">
        <v>11.723000833356311</v>
      </c>
      <c r="M63" s="843">
        <v>10.147430644975357</v>
      </c>
      <c r="N63" s="845">
        <v>13.36032255305118</v>
      </c>
    </row>
    <row r="64" spans="1:14" s="1138" customFormat="1" ht="11.4" customHeight="1">
      <c r="A64" s="1136" t="s">
        <v>473</v>
      </c>
      <c r="B64" s="820"/>
      <c r="C64" s="903">
        <v>24.182674328820227</v>
      </c>
      <c r="D64" s="846">
        <v>25.364990653793175</v>
      </c>
      <c r="E64" s="846">
        <v>22.918906397737494</v>
      </c>
      <c r="F64" s="846">
        <v>15.504083513662707</v>
      </c>
      <c r="G64" s="846">
        <v>15.577640397606135</v>
      </c>
      <c r="H64" s="847">
        <v>15.429140852226039</v>
      </c>
      <c r="I64" s="846">
        <v>10.843425343611456</v>
      </c>
      <c r="J64" s="846">
        <v>9.5310553490025409</v>
      </c>
      <c r="K64" s="847">
        <v>12.214520104512674</v>
      </c>
      <c r="L64" s="846">
        <v>10.699943339512224</v>
      </c>
      <c r="M64" s="846">
        <v>9.4286347332762386</v>
      </c>
      <c r="N64" s="848">
        <v>12.03576564435631</v>
      </c>
    </row>
    <row r="65" spans="1:14" s="1138" customFormat="1" ht="11.4" customHeight="1">
      <c r="A65" s="826" t="s">
        <v>474</v>
      </c>
      <c r="B65" s="820"/>
      <c r="C65" s="843">
        <v>32.774122509400954</v>
      </c>
      <c r="D65" s="843">
        <v>32.735812128856089</v>
      </c>
      <c r="E65" s="843">
        <v>32.81326293507469</v>
      </c>
      <c r="F65" s="843">
        <v>20.672320334645413</v>
      </c>
      <c r="G65" s="843">
        <v>17.969466270427958</v>
      </c>
      <c r="H65" s="844">
        <v>23.41626021693753</v>
      </c>
      <c r="I65" s="843">
        <v>11.264728416306474</v>
      </c>
      <c r="J65" s="843">
        <v>9.3660007442836513</v>
      </c>
      <c r="K65" s="844">
        <v>13.246878774100464</v>
      </c>
      <c r="L65" s="843">
        <v>11.11360824586917</v>
      </c>
      <c r="M65" s="843">
        <v>9.233151335447177</v>
      </c>
      <c r="N65" s="845">
        <v>13.083965739790992</v>
      </c>
    </row>
    <row r="66" spans="1:14">
      <c r="A66" s="1136" t="s">
        <v>475</v>
      </c>
      <c r="B66" s="820"/>
      <c r="C66" s="903">
        <v>27.915649972616656</v>
      </c>
      <c r="D66" s="846">
        <v>31.516155513832327</v>
      </c>
      <c r="E66" s="846">
        <v>23.693835027345468</v>
      </c>
      <c r="F66" s="846">
        <v>19.168198948676512</v>
      </c>
      <c r="G66" s="846">
        <v>19.39649915621608</v>
      </c>
      <c r="H66" s="847">
        <v>18.925720968290474</v>
      </c>
      <c r="I66" s="846">
        <v>11.406717724779346</v>
      </c>
      <c r="J66" s="846">
        <v>9.3984980742544213</v>
      </c>
      <c r="K66" s="847">
        <v>13.460663054566901</v>
      </c>
      <c r="L66" s="846">
        <v>11.330563764847886</v>
      </c>
      <c r="M66" s="846">
        <v>9.3081217679424046</v>
      </c>
      <c r="N66" s="848">
        <v>13.404231493009988</v>
      </c>
    </row>
    <row r="67" spans="1:14" s="1138" customFormat="1" ht="11.4" customHeight="1">
      <c r="A67" s="826" t="s">
        <v>480</v>
      </c>
      <c r="B67" s="820"/>
      <c r="C67" s="843">
        <v>28.461364194876204</v>
      </c>
      <c r="D67" s="843">
        <v>30.383685555979685</v>
      </c>
      <c r="E67" s="843">
        <v>26.528899269838085</v>
      </c>
      <c r="F67" s="843">
        <v>20.290867748135742</v>
      </c>
      <c r="G67" s="843">
        <v>20.781340550026957</v>
      </c>
      <c r="H67" s="844">
        <v>19.801294242616681</v>
      </c>
      <c r="I67" s="843">
        <v>10.932785501365299</v>
      </c>
      <c r="J67" s="843">
        <v>10.074212941385271</v>
      </c>
      <c r="K67" s="844">
        <v>11.800896514271594</v>
      </c>
      <c r="L67" s="843">
        <v>10.829624237968256</v>
      </c>
      <c r="M67" s="843">
        <v>9.9862086996130159</v>
      </c>
      <c r="N67" s="845">
        <v>11.686030506880185</v>
      </c>
    </row>
    <row r="68" spans="1:14" s="1138" customFormat="1" ht="11.4" customHeight="1">
      <c r="A68" s="1136" t="s">
        <v>481</v>
      </c>
      <c r="B68" s="820"/>
      <c r="C68" s="903">
        <v>24.834308595734182</v>
      </c>
      <c r="D68" s="846">
        <v>25.904722945264918</v>
      </c>
      <c r="E68" s="846">
        <v>23.696929684712636</v>
      </c>
      <c r="F68" s="846">
        <v>15.42157673833746</v>
      </c>
      <c r="G68" s="846">
        <v>15.21829085078682</v>
      </c>
      <c r="H68" s="847">
        <v>15.629028158746191</v>
      </c>
      <c r="I68" s="846">
        <v>9.2266912550485607</v>
      </c>
      <c r="J68" s="846">
        <v>7.7540632826000904</v>
      </c>
      <c r="K68" s="847">
        <v>10.746298160059153</v>
      </c>
      <c r="L68" s="846">
        <v>9.1057110100512819</v>
      </c>
      <c r="M68" s="846">
        <v>7.6304791299271217</v>
      </c>
      <c r="N68" s="848">
        <v>10.632609156782674</v>
      </c>
    </row>
    <row r="69" spans="1:14" s="1138" customFormat="1" ht="11.4" customHeight="1">
      <c r="A69" s="826" t="s">
        <v>482</v>
      </c>
      <c r="B69" s="820"/>
      <c r="C69" s="843">
        <v>30.758321169511028</v>
      </c>
      <c r="D69" s="843">
        <v>28.822474560246743</v>
      </c>
      <c r="E69" s="843">
        <v>33.078873176719497</v>
      </c>
      <c r="F69" s="843">
        <v>20.520815581184188</v>
      </c>
      <c r="G69" s="843">
        <v>18.401333228256238</v>
      </c>
      <c r="H69" s="844">
        <v>22.839846993959618</v>
      </c>
      <c r="I69" s="843">
        <v>10.352674425756467</v>
      </c>
      <c r="J69" s="843">
        <v>8.3728709952546367</v>
      </c>
      <c r="K69" s="844">
        <v>12.410006360260232</v>
      </c>
      <c r="L69" s="843">
        <v>10.242888459685298</v>
      </c>
      <c r="M69" s="843">
        <v>8.2482403311793444</v>
      </c>
      <c r="N69" s="845">
        <v>12.31702464907262</v>
      </c>
    </row>
    <row r="70" spans="1:14">
      <c r="A70" s="1136" t="s">
        <v>483</v>
      </c>
      <c r="B70" s="820"/>
      <c r="C70" s="903">
        <v>25.342431992631674</v>
      </c>
      <c r="D70" s="846">
        <v>28.508314912199832</v>
      </c>
      <c r="E70" s="846">
        <v>21.485772372777163</v>
      </c>
      <c r="F70" s="846">
        <v>17.069519455391848</v>
      </c>
      <c r="G70" s="846">
        <v>17.332125062207023</v>
      </c>
      <c r="H70" s="847">
        <v>16.776548417259598</v>
      </c>
      <c r="I70" s="846">
        <v>9.677175929012316</v>
      </c>
      <c r="J70" s="846">
        <v>8.9845606391330044</v>
      </c>
      <c r="K70" s="847">
        <v>10.389543094483715</v>
      </c>
      <c r="L70" s="846">
        <v>9.6411572245601516</v>
      </c>
      <c r="M70" s="846">
        <v>8.9421015810699203</v>
      </c>
      <c r="N70" s="848">
        <v>10.360812371519126</v>
      </c>
    </row>
    <row r="71" spans="1:14" s="1138" customFormat="1" ht="11.4" customHeight="1">
      <c r="A71" s="826" t="s">
        <v>486</v>
      </c>
      <c r="B71" s="820"/>
      <c r="C71" s="843">
        <v>18.680421203217833</v>
      </c>
      <c r="D71" s="843">
        <v>22.410302400554027</v>
      </c>
      <c r="E71" s="843">
        <v>14.181593823464153</v>
      </c>
      <c r="F71" s="843">
        <v>14.415328933627025</v>
      </c>
      <c r="G71" s="843">
        <v>16.10268029162302</v>
      </c>
      <c r="H71" s="844">
        <v>12.580451483853436</v>
      </c>
      <c r="I71" s="843">
        <v>9.2004394429099925</v>
      </c>
      <c r="J71" s="843">
        <v>9.2236057645129534</v>
      </c>
      <c r="K71" s="844">
        <v>9.1767025623839373</v>
      </c>
      <c r="L71" s="843">
        <v>9.1874406345276363</v>
      </c>
      <c r="M71" s="843">
        <v>9.1762436229828417</v>
      </c>
      <c r="N71" s="845">
        <v>9.1989940995465069</v>
      </c>
    </row>
    <row r="72" spans="1:14" s="1138" customFormat="1" ht="11.4" customHeight="1">
      <c r="A72" s="1136" t="s">
        <v>487</v>
      </c>
      <c r="B72" s="820"/>
      <c r="C72" s="903">
        <v>18.05050656087651</v>
      </c>
      <c r="D72" s="846">
        <v>18.824329483523591</v>
      </c>
      <c r="E72" s="846">
        <v>17.141825738219076</v>
      </c>
      <c r="F72" s="846">
        <v>13.936942408845185</v>
      </c>
      <c r="G72" s="846">
        <v>13.242893892994664</v>
      </c>
      <c r="H72" s="847">
        <v>14.686567154206227</v>
      </c>
      <c r="I72" s="846">
        <v>8.5466899131525409</v>
      </c>
      <c r="J72" s="846">
        <v>7.4564788880944963</v>
      </c>
      <c r="K72" s="847">
        <v>9.6645391870421804</v>
      </c>
      <c r="L72" s="846">
        <v>8.4842485732574424</v>
      </c>
      <c r="M72" s="846">
        <v>7.3567565104492596</v>
      </c>
      <c r="N72" s="848">
        <v>9.6412608075459776</v>
      </c>
    </row>
    <row r="73" spans="1:14" s="1138" customFormat="1" ht="11.4" customHeight="1">
      <c r="A73" s="826" t="s">
        <v>488</v>
      </c>
      <c r="B73" s="820"/>
      <c r="C73" s="843">
        <v>26.769244494481264</v>
      </c>
      <c r="D73" s="843">
        <v>29.102463723873171</v>
      </c>
      <c r="E73" s="843">
        <v>24.141302171625938</v>
      </c>
      <c r="F73" s="843">
        <v>19.500126780262438</v>
      </c>
      <c r="G73" s="843">
        <v>20.391497363165513</v>
      </c>
      <c r="H73" s="844">
        <v>18.537852593942983</v>
      </c>
      <c r="I73" s="843">
        <v>9.7122532603907619</v>
      </c>
      <c r="J73" s="843">
        <v>9.036274599283816</v>
      </c>
      <c r="K73" s="844">
        <v>10.413366415587062</v>
      </c>
      <c r="L73" s="843">
        <v>9.6496763518123512</v>
      </c>
      <c r="M73" s="843">
        <v>9.0098799295248391</v>
      </c>
      <c r="N73" s="845">
        <v>10.31329850394733</v>
      </c>
    </row>
    <row r="74" spans="1:14">
      <c r="A74" s="1136" t="s">
        <v>489</v>
      </c>
      <c r="B74" s="820"/>
      <c r="C74" s="903">
        <v>17.773284406583802</v>
      </c>
      <c r="D74" s="846">
        <v>20.004646957470168</v>
      </c>
      <c r="E74" s="846">
        <v>15.319722317824569</v>
      </c>
      <c r="F74" s="846">
        <v>15.006490537091949</v>
      </c>
      <c r="G74" s="846">
        <v>16.060241388488461</v>
      </c>
      <c r="H74" s="847">
        <v>13.901630249992145</v>
      </c>
      <c r="I74" s="846">
        <v>8.5777353702176278</v>
      </c>
      <c r="J74" s="846">
        <v>8.4202918986229687</v>
      </c>
      <c r="K74" s="847">
        <v>8.7394507584744936</v>
      </c>
      <c r="L74" s="846">
        <v>8.5780038623117409</v>
      </c>
      <c r="M74" s="846">
        <v>8.3944679390901022</v>
      </c>
      <c r="N74" s="848">
        <v>8.7674634522389212</v>
      </c>
    </row>
    <row r="75" spans="1:14" s="1138" customFormat="1" ht="11.4" customHeight="1">
      <c r="A75" s="826" t="s">
        <v>520</v>
      </c>
      <c r="B75" s="820"/>
      <c r="C75" s="843">
        <v>19.565698667479218</v>
      </c>
      <c r="D75" s="843">
        <v>20.198510800590789</v>
      </c>
      <c r="E75" s="843">
        <v>18.923207565971147</v>
      </c>
      <c r="F75" s="843">
        <v>16.323368089455922</v>
      </c>
      <c r="G75" s="843">
        <v>18.588994591316744</v>
      </c>
      <c r="H75" s="844">
        <v>14.056628966634117</v>
      </c>
      <c r="I75" s="843">
        <v>9.0828902926973889</v>
      </c>
      <c r="J75" s="843">
        <v>9.581576722198875</v>
      </c>
      <c r="K75" s="844">
        <v>8.5747222130147236</v>
      </c>
      <c r="L75" s="843">
        <v>9.1088972449744059</v>
      </c>
      <c r="M75" s="843">
        <v>9.4658176400454064</v>
      </c>
      <c r="N75" s="845">
        <v>8.7446339382540721</v>
      </c>
    </row>
    <row r="76" spans="1:14" s="1138" customFormat="1" ht="11.4" customHeight="1">
      <c r="A76" s="1136" t="s">
        <v>521</v>
      </c>
      <c r="B76" s="820"/>
      <c r="C76" s="903">
        <v>16.851331036745723</v>
      </c>
      <c r="D76" s="846">
        <v>12.857401914848248</v>
      </c>
      <c r="E76" s="846">
        <v>21.165081029709125</v>
      </c>
      <c r="F76" s="846">
        <v>12.670804558156428</v>
      </c>
      <c r="G76" s="846">
        <v>13.216704727037557</v>
      </c>
      <c r="H76" s="847">
        <v>12.103950590152575</v>
      </c>
      <c r="I76" s="846">
        <v>7.7973708487013571</v>
      </c>
      <c r="J76" s="846">
        <v>7.4162397173401198</v>
      </c>
      <c r="K76" s="847">
        <v>8.1885615459404022</v>
      </c>
      <c r="L76" s="846">
        <v>7.7428700792202818</v>
      </c>
      <c r="M76" s="846">
        <v>7.3033402278457462</v>
      </c>
      <c r="N76" s="848">
        <v>8.1925424162419951</v>
      </c>
    </row>
    <row r="77" spans="1:14" s="1138" customFormat="1" ht="11.4" customHeight="1">
      <c r="A77" s="826" t="s">
        <v>522</v>
      </c>
      <c r="B77" s="820"/>
      <c r="C77" s="843">
        <v>22.784640434059416</v>
      </c>
      <c r="D77" s="843">
        <v>22.639667817974363</v>
      </c>
      <c r="E77" s="843">
        <v>22.931443212639572</v>
      </c>
      <c r="F77" s="843">
        <v>14.98626814921597</v>
      </c>
      <c r="G77" s="843">
        <v>16.788309940349325</v>
      </c>
      <c r="H77" s="844">
        <v>13.097240268130959</v>
      </c>
      <c r="I77" s="843">
        <v>7.9864829856831436</v>
      </c>
      <c r="J77" s="843">
        <v>7.6408697619436348</v>
      </c>
      <c r="K77" s="844">
        <v>8.3395992016957443</v>
      </c>
      <c r="L77" s="843">
        <v>7.9803218211467328</v>
      </c>
      <c r="M77" s="843">
        <v>7.6341573412502379</v>
      </c>
      <c r="N77" s="845">
        <v>8.3345390772179755</v>
      </c>
    </row>
    <row r="78" spans="1:14" ht="13" thickBot="1">
      <c r="A78" s="1136" t="s">
        <v>523</v>
      </c>
      <c r="B78" s="820"/>
      <c r="C78" s="903">
        <v>18.141136493624469</v>
      </c>
      <c r="D78" s="846">
        <v>17.941416441511329</v>
      </c>
      <c r="E78" s="846">
        <v>18.333987048071624</v>
      </c>
      <c r="F78" s="846">
        <v>13.162254105890907</v>
      </c>
      <c r="G78" s="846">
        <v>14.181507059748471</v>
      </c>
      <c r="H78" s="847">
        <v>12.092866349077498</v>
      </c>
      <c r="I78" s="846">
        <v>7.0886700473840563</v>
      </c>
      <c r="J78" s="846">
        <v>6.8162276351288771</v>
      </c>
      <c r="K78" s="847">
        <v>7.371124053652645</v>
      </c>
      <c r="L78" s="846">
        <v>7.0419254829548583</v>
      </c>
      <c r="M78" s="846">
        <v>6.8359924899538864</v>
      </c>
      <c r="N78" s="848">
        <v>7.2547872600389542</v>
      </c>
    </row>
    <row r="79" spans="1:14" ht="13" thickTop="1">
      <c r="A79" s="1343" t="s">
        <v>103</v>
      </c>
      <c r="B79" s="1343"/>
      <c r="C79" s="1343"/>
      <c r="D79" s="1343"/>
      <c r="E79" s="1343"/>
      <c r="F79" s="1343"/>
      <c r="G79" s="1343"/>
      <c r="H79" s="1343"/>
      <c r="I79" s="1343"/>
      <c r="J79" s="1343"/>
      <c r="K79" s="1343"/>
      <c r="L79" s="1343"/>
      <c r="M79" s="1343"/>
      <c r="N79" s="1343"/>
    </row>
    <row r="80" spans="1:14">
      <c r="A80" s="771" t="s">
        <v>344</v>
      </c>
      <c r="M80" s="1261" t="s">
        <v>528</v>
      </c>
      <c r="N80" s="1261"/>
    </row>
    <row r="120" spans="13:14">
      <c r="M120" s="1342"/>
      <c r="N120" s="1342"/>
    </row>
  </sheetData>
  <mergeCells count="9">
    <mergeCell ref="M80:N80"/>
    <mergeCell ref="M120:N120"/>
    <mergeCell ref="A2:N2"/>
    <mergeCell ref="A5:A6"/>
    <mergeCell ref="C5:E5"/>
    <mergeCell ref="F5:H5"/>
    <mergeCell ref="I5:K5"/>
    <mergeCell ref="L5:N5"/>
    <mergeCell ref="A79:N79"/>
  </mergeCells>
  <hyperlinks>
    <hyperlink ref="N4" location="'Indice tablas Mujeres'!A1" display="Indice" xr:uid="{00000000-0004-0000-1A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2" orientation="portrait" r:id="rId1"/>
  <headerFooter differentFirst="1">
    <oddFooter>&amp;C&amp;P</oddFooter>
  </headerFooter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CD9BCD"/>
    <pageSetUpPr fitToPage="1"/>
  </sheetPr>
  <dimension ref="A1:K62"/>
  <sheetViews>
    <sheetView view="pageBreakPreview" zoomScaleNormal="100" zoomScaleSheetLayoutView="100" workbookViewId="0">
      <selection activeCell="A2" sqref="A2:K2"/>
    </sheetView>
  </sheetViews>
  <sheetFormatPr baseColWidth="10" defaultRowHeight="14.5"/>
  <cols>
    <col min="1" max="1" width="13.90625" customWidth="1"/>
    <col min="2" max="2" width="1.54296875" customWidth="1"/>
    <col min="3" max="7" width="9.90625" customWidth="1"/>
    <col min="8" max="10" width="9.90625" style="2" customWidth="1"/>
    <col min="11" max="11" width="9.90625" customWidth="1"/>
  </cols>
  <sheetData>
    <row r="1" spans="1:11" s="195" customFormat="1" ht="55.4" customHeight="1">
      <c r="A1" s="1212" t="s">
        <v>548</v>
      </c>
      <c r="B1" s="180"/>
      <c r="C1" s="180"/>
      <c r="D1" s="180"/>
      <c r="E1" s="180"/>
      <c r="F1" s="234"/>
      <c r="G1" s="234"/>
      <c r="H1" s="234"/>
    </row>
    <row r="2" spans="1:11" s="2" customFormat="1" ht="15.5">
      <c r="A2" s="1239" t="s">
        <v>394</v>
      </c>
      <c r="B2" s="1239"/>
      <c r="C2" s="1239"/>
      <c r="D2" s="1239"/>
      <c r="E2" s="1239"/>
      <c r="F2" s="1239"/>
      <c r="G2" s="1239"/>
      <c r="H2" s="1239"/>
      <c r="I2" s="1239"/>
      <c r="J2" s="1239"/>
      <c r="K2" s="1239"/>
    </row>
    <row r="3" spans="1:11" s="2" customFormat="1" ht="4.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s="2" customFormat="1" ht="15.5">
      <c r="A4" s="3"/>
      <c r="B4" s="1"/>
      <c r="C4" s="1"/>
      <c r="D4" s="1"/>
      <c r="E4" s="1"/>
      <c r="F4" s="1"/>
      <c r="G4" s="1"/>
      <c r="H4" s="1"/>
      <c r="I4" s="1"/>
      <c r="J4" s="1"/>
      <c r="K4" s="926" t="s">
        <v>212</v>
      </c>
    </row>
    <row r="5" spans="1:11" ht="23.25" customHeight="1">
      <c r="A5" s="1278" t="s">
        <v>0</v>
      </c>
      <c r="B5" s="1279"/>
      <c r="C5" s="1279"/>
      <c r="D5" s="1279"/>
      <c r="E5" s="1279"/>
      <c r="F5" s="1279"/>
      <c r="G5" s="1279"/>
      <c r="H5" s="1279"/>
      <c r="I5" s="1279"/>
      <c r="J5" s="1279"/>
      <c r="K5" s="1280"/>
    </row>
    <row r="6" spans="1:11" ht="21.75" customHeight="1">
      <c r="A6" s="1237" t="s">
        <v>151</v>
      </c>
      <c r="B6" s="278"/>
      <c r="C6" s="1296" t="s">
        <v>120</v>
      </c>
      <c r="D6" s="1297" t="s">
        <v>114</v>
      </c>
      <c r="E6" s="1248" t="s">
        <v>141</v>
      </c>
      <c r="F6" s="1248" t="s">
        <v>29</v>
      </c>
      <c r="G6" s="1248"/>
      <c r="H6" s="1248"/>
      <c r="I6" s="1248" t="s">
        <v>142</v>
      </c>
      <c r="J6" s="1248"/>
      <c r="K6" s="1286"/>
    </row>
    <row r="7" spans="1:11" ht="12.75" customHeight="1">
      <c r="A7" s="1281"/>
      <c r="B7" s="279"/>
      <c r="C7" s="1282"/>
      <c r="D7" s="1284"/>
      <c r="E7" s="1253"/>
      <c r="F7" s="280" t="s">
        <v>143</v>
      </c>
      <c r="G7" s="280" t="s">
        <v>144</v>
      </c>
      <c r="H7" s="280" t="s">
        <v>145</v>
      </c>
      <c r="I7" s="280" t="s">
        <v>143</v>
      </c>
      <c r="J7" s="280" t="s">
        <v>144</v>
      </c>
      <c r="K7" s="281" t="s">
        <v>145</v>
      </c>
    </row>
    <row r="8" spans="1:11" ht="3.65" customHeight="1">
      <c r="A8" s="320"/>
      <c r="B8" s="321"/>
      <c r="C8" s="322"/>
      <c r="D8" s="323"/>
      <c r="E8" s="321"/>
      <c r="F8" s="324"/>
      <c r="G8" s="324"/>
      <c r="H8" s="324"/>
      <c r="I8" s="324"/>
      <c r="J8" s="324"/>
      <c r="K8" s="325"/>
    </row>
    <row r="9" spans="1:11" ht="12.75" customHeight="1">
      <c r="A9" s="475" t="s">
        <v>26</v>
      </c>
      <c r="B9" s="475"/>
      <c r="C9" s="436"/>
      <c r="D9" s="436"/>
      <c r="E9" s="436"/>
      <c r="F9" s="436"/>
      <c r="G9" s="436"/>
      <c r="H9" s="436"/>
      <c r="I9" s="436"/>
      <c r="J9" s="436"/>
      <c r="K9" s="437"/>
    </row>
    <row r="10" spans="1:11" ht="12.75" customHeight="1">
      <c r="A10" s="1168" t="s">
        <v>153</v>
      </c>
      <c r="B10" s="303"/>
      <c r="C10" s="290">
        <v>48.528810000000007</v>
      </c>
      <c r="D10" s="326">
        <v>18.141136493624469</v>
      </c>
      <c r="E10" s="326">
        <f>100*C10/$C$15</f>
        <v>17.894829145178122</v>
      </c>
      <c r="F10" s="290">
        <v>-11.790779999999991</v>
      </c>
      <c r="G10" s="326">
        <f>100*F10/($C10-F10)</f>
        <v>-19.547181935420966</v>
      </c>
      <c r="H10" s="326">
        <v>-4.6435039404349467</v>
      </c>
      <c r="I10" s="290">
        <v>0.13877000000000095</v>
      </c>
      <c r="J10" s="326">
        <f>100*I10/($C10-I10)</f>
        <v>0.28677388983352964</v>
      </c>
      <c r="K10" s="292">
        <v>0.36785208704066719</v>
      </c>
    </row>
    <row r="11" spans="1:11" ht="12.75" customHeight="1">
      <c r="A11" s="293" t="s">
        <v>116</v>
      </c>
      <c r="B11" s="289"/>
      <c r="C11" s="294">
        <v>84.845579999999998</v>
      </c>
      <c r="D11" s="295">
        <v>13.162254105890907</v>
      </c>
      <c r="E11" s="295">
        <f t="shared" ref="E11:E15" si="0">100*C11/$C$15</f>
        <v>31.286511204860407</v>
      </c>
      <c r="F11" s="294">
        <v>-11.482509999999991</v>
      </c>
      <c r="G11" s="295">
        <f t="shared" ref="G11:G15" si="1">100*F11/($C11-F11)</f>
        <v>-11.920209359492119</v>
      </c>
      <c r="H11" s="295">
        <v>-1.8240140433250627</v>
      </c>
      <c r="I11" s="294">
        <v>-12.815700000000021</v>
      </c>
      <c r="J11" s="295">
        <f t="shared" ref="J11:J15" si="2">100*I11/($C11-I11)</f>
        <v>-13.122600891571375</v>
      </c>
      <c r="K11" s="296">
        <v>-1.8442364312010415</v>
      </c>
    </row>
    <row r="12" spans="1:11" ht="12.75" customHeight="1">
      <c r="A12" s="288" t="s">
        <v>115</v>
      </c>
      <c r="B12" s="289"/>
      <c r="C12" s="290">
        <v>124.04801</v>
      </c>
      <c r="D12" s="291">
        <v>5.1654034092792367</v>
      </c>
      <c r="E12" s="291">
        <f t="shared" si="0"/>
        <v>45.742270308077764</v>
      </c>
      <c r="F12" s="290">
        <v>-20.973740000000049</v>
      </c>
      <c r="G12" s="291">
        <f t="shared" si="1"/>
        <v>-14.462478904026492</v>
      </c>
      <c r="H12" s="291">
        <v>-0.91689617382907951</v>
      </c>
      <c r="I12" s="290">
        <v>-34.469259999999991</v>
      </c>
      <c r="J12" s="291">
        <f t="shared" si="2"/>
        <v>-21.744797901200286</v>
      </c>
      <c r="K12" s="292">
        <v>-1.3957102072005769</v>
      </c>
    </row>
    <row r="13" spans="1:11" ht="12.75" customHeight="1">
      <c r="A13" s="293" t="s">
        <v>152</v>
      </c>
      <c r="B13" s="289"/>
      <c r="C13" s="294">
        <v>58.987020000000001</v>
      </c>
      <c r="D13" s="295">
        <v>8.0487973610509389</v>
      </c>
      <c r="E13" s="295">
        <f t="shared" si="0"/>
        <v>21.751257545429297</v>
      </c>
      <c r="F13" s="294">
        <v>-0.38850000000000762</v>
      </c>
      <c r="G13" s="295">
        <f t="shared" si="1"/>
        <v>-0.65431005909507411</v>
      </c>
      <c r="H13" s="295">
        <v>6.9203184659194505E-3</v>
      </c>
      <c r="I13" s="294">
        <v>-8.5367700000000184</v>
      </c>
      <c r="J13" s="295">
        <f t="shared" si="2"/>
        <v>-12.64261084870979</v>
      </c>
      <c r="K13" s="296">
        <v>-1.5026893210735981</v>
      </c>
    </row>
    <row r="14" spans="1:11" ht="12.75" customHeight="1">
      <c r="A14" s="297" t="s">
        <v>106</v>
      </c>
      <c r="B14" s="298"/>
      <c r="C14" s="299">
        <v>267.88060999999993</v>
      </c>
      <c r="D14" s="300">
        <v>7.0886700473840563</v>
      </c>
      <c r="E14" s="300">
        <f t="shared" si="0"/>
        <v>98.78003905836745</v>
      </c>
      <c r="F14" s="299">
        <v>-32.84475000000009</v>
      </c>
      <c r="G14" s="300">
        <f t="shared" si="1"/>
        <v>-10.921842441222811</v>
      </c>
      <c r="H14" s="300">
        <v>-0.89781293829908737</v>
      </c>
      <c r="I14" s="299">
        <v>-55.821730000000059</v>
      </c>
      <c r="J14" s="300">
        <f t="shared" si="2"/>
        <v>-17.244771848112084</v>
      </c>
      <c r="K14" s="292">
        <v>-1.4890653228335715</v>
      </c>
    </row>
    <row r="15" spans="1:11" ht="12.75" customHeight="1">
      <c r="A15" s="327" t="s">
        <v>154</v>
      </c>
      <c r="B15" s="303"/>
      <c r="C15" s="304">
        <v>271.18900999999994</v>
      </c>
      <c r="D15" s="305">
        <v>7.0419254829548583</v>
      </c>
      <c r="E15" s="305">
        <f t="shared" si="0"/>
        <v>100</v>
      </c>
      <c r="F15" s="304">
        <v>-34.12905000000012</v>
      </c>
      <c r="G15" s="305">
        <f t="shared" si="1"/>
        <v>-11.178195616728376</v>
      </c>
      <c r="H15" s="305">
        <v>-0.93839633819187451</v>
      </c>
      <c r="I15" s="304">
        <v>-57.311360000000036</v>
      </c>
      <c r="J15" s="305">
        <f t="shared" si="2"/>
        <v>-17.446360867112585</v>
      </c>
      <c r="K15" s="296">
        <v>-1.5360783793568826</v>
      </c>
    </row>
    <row r="16" spans="1:11" ht="4.5" customHeight="1">
      <c r="A16" s="329"/>
      <c r="B16" s="330"/>
      <c r="C16" s="331"/>
      <c r="D16" s="332"/>
      <c r="E16" s="332"/>
      <c r="F16" s="331"/>
      <c r="G16" s="332"/>
      <c r="H16" s="332"/>
      <c r="I16" s="331"/>
      <c r="J16" s="332"/>
      <c r="K16" s="333"/>
    </row>
    <row r="17" spans="1:11" ht="12.75" customHeight="1">
      <c r="A17" s="1037" t="s">
        <v>36</v>
      </c>
      <c r="B17" s="475"/>
      <c r="C17" s="1036"/>
      <c r="D17" s="1036"/>
      <c r="E17" s="1036"/>
      <c r="F17" s="1036"/>
      <c r="G17" s="1036"/>
      <c r="H17" s="1036"/>
      <c r="I17" s="1036"/>
      <c r="J17" s="1036"/>
      <c r="K17" s="1103"/>
    </row>
    <row r="18" spans="1:11" ht="12.75" customHeight="1">
      <c r="A18" s="288" t="s">
        <v>153</v>
      </c>
      <c r="B18" s="289"/>
      <c r="C18" s="290">
        <v>23.577349999999996</v>
      </c>
      <c r="D18" s="326">
        <v>17.941416441511329</v>
      </c>
      <c r="E18" s="326">
        <f>100*C18/$C$23</f>
        <v>17.620422556526396</v>
      </c>
      <c r="F18" s="290">
        <v>-6.5785200000000046</v>
      </c>
      <c r="G18" s="326">
        <f>100*F18/($C18-F18)</f>
        <v>-21.815056239465168</v>
      </c>
      <c r="H18" s="326">
        <v>-4.698251376463034</v>
      </c>
      <c r="I18" s="290">
        <v>-4.9468600000000009</v>
      </c>
      <c r="J18" s="326">
        <f>100*I18/($C18-I18)</f>
        <v>-17.34267136583275</v>
      </c>
      <c r="K18" s="292">
        <v>-2.0632305159588391</v>
      </c>
    </row>
    <row r="19" spans="1:11" ht="12.75" customHeight="1">
      <c r="A19" s="293" t="s">
        <v>116</v>
      </c>
      <c r="B19" s="289"/>
      <c r="C19" s="294">
        <v>46.805059999999997</v>
      </c>
      <c r="D19" s="295">
        <v>14.181507059748471</v>
      </c>
      <c r="E19" s="295">
        <f t="shared" ref="E19:E23" si="3">100*C19/$C$23</f>
        <v>34.979543289791742</v>
      </c>
      <c r="F19" s="294">
        <v>-8.4220800000000082</v>
      </c>
      <c r="G19" s="295">
        <f t="shared" ref="G19:G23" si="4">100*F19/($C19-F19)</f>
        <v>-15.249893440073135</v>
      </c>
      <c r="H19" s="295">
        <v>-2.6068028806008545</v>
      </c>
      <c r="I19" s="294">
        <v>-6.6918000000000006</v>
      </c>
      <c r="J19" s="295">
        <f t="shared" ref="J19:J23" si="5">100*I19/($C19-I19)</f>
        <v>-12.508771542853172</v>
      </c>
      <c r="K19" s="296">
        <v>-1.8787343287399896</v>
      </c>
    </row>
    <row r="20" spans="1:11" ht="12.75" customHeight="1">
      <c r="A20" s="288" t="s">
        <v>115</v>
      </c>
      <c r="B20" s="289"/>
      <c r="C20" s="290">
        <v>57.247370000000004</v>
      </c>
      <c r="D20" s="291">
        <v>4.7026561994941822</v>
      </c>
      <c r="E20" s="291">
        <f t="shared" si="3"/>
        <v>42.783554964820588</v>
      </c>
      <c r="F20" s="290">
        <v>-4.670969999999997</v>
      </c>
      <c r="G20" s="291">
        <f t="shared" si="4"/>
        <v>-7.5437584405525033</v>
      </c>
      <c r="H20" s="291">
        <v>-0.44387385283717506</v>
      </c>
      <c r="I20" s="290">
        <v>-22.527839999999998</v>
      </c>
      <c r="J20" s="291">
        <f t="shared" si="5"/>
        <v>-28.239148477327728</v>
      </c>
      <c r="K20" s="292">
        <v>-1.835802536530446</v>
      </c>
    </row>
    <row r="21" spans="1:11" ht="12.75" customHeight="1">
      <c r="A21" s="293" t="s">
        <v>152</v>
      </c>
      <c r="B21" s="289"/>
      <c r="C21" s="294">
        <v>27.063789999999997</v>
      </c>
      <c r="D21" s="295">
        <v>7.1938918004653463</v>
      </c>
      <c r="E21" s="295">
        <f t="shared" si="3"/>
        <v>20.225997229590838</v>
      </c>
      <c r="F21" s="294">
        <v>-1.1912300000000009</v>
      </c>
      <c r="G21" s="295">
        <f t="shared" si="4"/>
        <v>-4.2159941843962629</v>
      </c>
      <c r="H21" s="295">
        <v>-0.42487307876565339</v>
      </c>
      <c r="I21" s="294">
        <v>-0.67115000000000435</v>
      </c>
      <c r="J21" s="295">
        <f t="shared" si="5"/>
        <v>-2.4198718295406598</v>
      </c>
      <c r="K21" s="296">
        <v>-0.5330572064921002</v>
      </c>
    </row>
    <row r="22" spans="1:11" ht="12.75" customHeight="1">
      <c r="A22" s="297" t="s">
        <v>106</v>
      </c>
      <c r="B22" s="298"/>
      <c r="C22" s="299">
        <v>131.11622</v>
      </c>
      <c r="D22" s="300">
        <v>6.8162276351288771</v>
      </c>
      <c r="E22" s="300">
        <f t="shared" si="3"/>
        <v>97.989095484203176</v>
      </c>
      <c r="F22" s="299">
        <v>-14.284279999999995</v>
      </c>
      <c r="G22" s="300">
        <f t="shared" si="4"/>
        <v>-9.8240927644677942</v>
      </c>
      <c r="H22" s="300">
        <v>-0.82464212681475768</v>
      </c>
      <c r="I22" s="299">
        <v>-29.890789999999981</v>
      </c>
      <c r="J22" s="300">
        <f t="shared" si="5"/>
        <v>-18.564899751880358</v>
      </c>
      <c r="K22" s="292">
        <v>-1.6040642634940916</v>
      </c>
    </row>
    <row r="23" spans="1:11" ht="12.75" customHeight="1">
      <c r="A23" s="327" t="s">
        <v>154</v>
      </c>
      <c r="B23" s="303"/>
      <c r="C23" s="304">
        <v>133.80695</v>
      </c>
      <c r="D23" s="305">
        <v>6.8359924899538864</v>
      </c>
      <c r="E23" s="305">
        <f t="shared" si="3"/>
        <v>100</v>
      </c>
      <c r="F23" s="304">
        <v>-13.909239999999983</v>
      </c>
      <c r="G23" s="305">
        <f t="shared" si="4"/>
        <v>-9.4161919556684897</v>
      </c>
      <c r="H23" s="305">
        <v>-0.79816485129635151</v>
      </c>
      <c r="I23" s="304">
        <v>-29.481619999999992</v>
      </c>
      <c r="J23" s="305">
        <f t="shared" si="5"/>
        <v>-18.054919581940116</v>
      </c>
      <c r="K23" s="296">
        <v>-1.5584754491362158</v>
      </c>
    </row>
    <row r="24" spans="1:11" ht="2.15" customHeight="1">
      <c r="A24" s="334"/>
      <c r="B24" s="330"/>
      <c r="C24" s="322"/>
      <c r="D24" s="323"/>
      <c r="E24" s="321"/>
      <c r="F24" s="324"/>
      <c r="G24" s="324"/>
      <c r="H24" s="324"/>
      <c r="I24" s="324"/>
      <c r="J24" s="324"/>
      <c r="K24" s="325"/>
    </row>
    <row r="25" spans="1:11" ht="12.75" customHeight="1">
      <c r="A25" s="475" t="s">
        <v>38</v>
      </c>
      <c r="B25" s="475"/>
      <c r="C25" s="436"/>
      <c r="D25" s="436"/>
      <c r="E25" s="436"/>
      <c r="F25" s="436"/>
      <c r="G25" s="436"/>
      <c r="H25" s="436"/>
      <c r="I25" s="436"/>
      <c r="J25" s="436"/>
      <c r="K25" s="437"/>
    </row>
    <row r="26" spans="1:11" ht="12.75" customHeight="1">
      <c r="A26" s="288" t="s">
        <v>153</v>
      </c>
      <c r="B26" s="289"/>
      <c r="C26" s="290">
        <v>24.951460000000004</v>
      </c>
      <c r="D26" s="326">
        <v>18.333987048071624</v>
      </c>
      <c r="E26" s="326">
        <f>100*C26/$C$31</f>
        <v>18.162094817911456</v>
      </c>
      <c r="F26" s="290">
        <v>-5.212259999999997</v>
      </c>
      <c r="G26" s="326">
        <f>100*F26/($C26-F26)</f>
        <v>-17.279897837534616</v>
      </c>
      <c r="H26" s="326">
        <v>-4.5974561645679479</v>
      </c>
      <c r="I26" s="290">
        <v>5.085630000000009</v>
      </c>
      <c r="J26" s="326">
        <f>100*I26/($C26-I26)</f>
        <v>25.599886840872042</v>
      </c>
      <c r="K26" s="292">
        <v>3.0142647302470547</v>
      </c>
    </row>
    <row r="27" spans="1:11" ht="12.75" customHeight="1">
      <c r="A27" s="293" t="s">
        <v>116</v>
      </c>
      <c r="B27" s="289"/>
      <c r="C27" s="294">
        <v>38.040520000000008</v>
      </c>
      <c r="D27" s="295">
        <v>12.092866349077498</v>
      </c>
      <c r="E27" s="295">
        <f t="shared" ref="E27:E31" si="6">100*C27/$C$31</f>
        <v>27.68958334152218</v>
      </c>
      <c r="F27" s="294">
        <v>-3.0604299999999967</v>
      </c>
      <c r="G27" s="295">
        <f t="shared" ref="G27:G31" si="7">100*F27/($C27-F27)</f>
        <v>-7.4461295906785523</v>
      </c>
      <c r="H27" s="295">
        <v>-1.0043739190534602</v>
      </c>
      <c r="I27" s="294">
        <v>-6.1238999999999919</v>
      </c>
      <c r="J27" s="295">
        <f t="shared" ref="J27:J31" si="8">100*I27/($C27-I27)</f>
        <v>-13.866139303991748</v>
      </c>
      <c r="K27" s="296">
        <v>-1.8087639009146468</v>
      </c>
    </row>
    <row r="28" spans="1:11" ht="12.75" customHeight="1">
      <c r="A28" s="288" t="s">
        <v>115</v>
      </c>
      <c r="B28" s="289"/>
      <c r="C28" s="290">
        <v>66.800639999999987</v>
      </c>
      <c r="D28" s="291">
        <v>5.6411110710363355</v>
      </c>
      <c r="E28" s="291">
        <f t="shared" si="6"/>
        <v>48.623990643319793</v>
      </c>
      <c r="F28" s="290">
        <v>-16.30277000000001</v>
      </c>
      <c r="G28" s="291">
        <f t="shared" si="7"/>
        <v>-19.617450114261267</v>
      </c>
      <c r="H28" s="291">
        <v>-1.3943015757257893</v>
      </c>
      <c r="I28" s="290">
        <v>-11.941420000000008</v>
      </c>
      <c r="J28" s="291">
        <f t="shared" si="8"/>
        <v>-15.16523697754416</v>
      </c>
      <c r="K28" s="292">
        <v>-0.94311533299585992</v>
      </c>
    </row>
    <row r="29" spans="1:11" ht="12.75" customHeight="1">
      <c r="A29" s="293" t="s">
        <v>152</v>
      </c>
      <c r="B29" s="289"/>
      <c r="C29" s="294">
        <v>31.92323</v>
      </c>
      <c r="D29" s="295">
        <v>8.9505461425605386</v>
      </c>
      <c r="E29" s="295">
        <f t="shared" si="6"/>
        <v>23.236825827185879</v>
      </c>
      <c r="F29" s="294">
        <v>0.80273000000000394</v>
      </c>
      <c r="G29" s="295">
        <f t="shared" si="7"/>
        <v>2.5794251377709356</v>
      </c>
      <c r="H29" s="295">
        <v>0.48165051942338799</v>
      </c>
      <c r="I29" s="294">
        <v>-7.8656200000000034</v>
      </c>
      <c r="J29" s="295">
        <f t="shared" si="8"/>
        <v>-19.768402454456471</v>
      </c>
      <c r="K29" s="296">
        <v>-2.4827833929624692</v>
      </c>
    </row>
    <row r="30" spans="1:11" ht="12.75" customHeight="1">
      <c r="A30" s="297" t="s">
        <v>106</v>
      </c>
      <c r="B30" s="298"/>
      <c r="C30" s="299">
        <v>136.76438999999999</v>
      </c>
      <c r="D30" s="300">
        <v>7.371124053652645</v>
      </c>
      <c r="E30" s="300">
        <f t="shared" si="6"/>
        <v>99.550399812027848</v>
      </c>
      <c r="F30" s="299">
        <v>-18.560470000000009</v>
      </c>
      <c r="G30" s="300">
        <f t="shared" si="7"/>
        <v>-11.949452264112782</v>
      </c>
      <c r="H30" s="300">
        <v>-0.96847514804309931</v>
      </c>
      <c r="I30" s="299">
        <v>-25.930939999999993</v>
      </c>
      <c r="J30" s="300">
        <f t="shared" si="8"/>
        <v>-15.938343159573169</v>
      </c>
      <c r="K30" s="292">
        <v>-1.3683267048218486</v>
      </c>
    </row>
    <row r="31" spans="1:11" ht="12.75" customHeight="1" thickBot="1">
      <c r="A31" s="850" t="s">
        <v>154</v>
      </c>
      <c r="B31" s="851"/>
      <c r="C31" s="304">
        <v>137.38206</v>
      </c>
      <c r="D31" s="305">
        <v>7.2547872600389542</v>
      </c>
      <c r="E31" s="305">
        <f t="shared" si="6"/>
        <v>100</v>
      </c>
      <c r="F31" s="304">
        <v>-20.219810000000024</v>
      </c>
      <c r="G31" s="305">
        <f t="shared" si="7"/>
        <v>-12.829676449905081</v>
      </c>
      <c r="H31" s="305">
        <v>-1.0797518171790212</v>
      </c>
      <c r="I31" s="304">
        <v>-27.829739999999987</v>
      </c>
      <c r="J31" s="305">
        <f t="shared" si="8"/>
        <v>-16.844886382207562</v>
      </c>
      <c r="K31" s="296">
        <v>-1.512676192199967</v>
      </c>
    </row>
    <row r="32" spans="1:11" ht="12.75" customHeight="1" thickTop="1">
      <c r="A32" s="1344"/>
      <c r="B32" s="1344"/>
      <c r="C32" s="1344"/>
      <c r="D32" s="1344"/>
      <c r="E32" s="1344"/>
      <c r="F32" s="1344"/>
      <c r="G32" s="1344"/>
      <c r="H32" s="1344"/>
      <c r="I32" s="1344"/>
      <c r="J32" s="1344"/>
      <c r="K32" s="1344"/>
    </row>
    <row r="33" spans="1:11" ht="17.399999999999999" customHeight="1">
      <c r="A33" s="1278" t="s">
        <v>27</v>
      </c>
      <c r="B33" s="1279"/>
      <c r="C33" s="1279"/>
      <c r="D33" s="1279"/>
      <c r="E33" s="1279"/>
      <c r="F33" s="1279"/>
      <c r="G33" s="1279"/>
      <c r="H33" s="1279"/>
      <c r="I33" s="1279"/>
      <c r="J33" s="1279"/>
      <c r="K33" s="1280"/>
    </row>
    <row r="34" spans="1:11" ht="19.5" customHeight="1">
      <c r="A34" s="1237" t="s">
        <v>151</v>
      </c>
      <c r="B34" s="278"/>
      <c r="C34" s="1296" t="s">
        <v>120</v>
      </c>
      <c r="D34" s="1297" t="s">
        <v>114</v>
      </c>
      <c r="E34" s="1248" t="s">
        <v>141</v>
      </c>
      <c r="F34" s="1248" t="s">
        <v>29</v>
      </c>
      <c r="G34" s="1248"/>
      <c r="H34" s="1248"/>
      <c r="I34" s="1248" t="s">
        <v>142</v>
      </c>
      <c r="J34" s="1248"/>
      <c r="K34" s="1286"/>
    </row>
    <row r="35" spans="1:11" ht="12.75" customHeight="1">
      <c r="A35" s="1281"/>
      <c r="B35" s="279"/>
      <c r="C35" s="1282"/>
      <c r="D35" s="1284"/>
      <c r="E35" s="1253"/>
      <c r="F35" s="280" t="s">
        <v>143</v>
      </c>
      <c r="G35" s="280" t="s">
        <v>144</v>
      </c>
      <c r="H35" s="280" t="s">
        <v>145</v>
      </c>
      <c r="I35" s="280" t="s">
        <v>143</v>
      </c>
      <c r="J35" s="280" t="s">
        <v>144</v>
      </c>
      <c r="K35" s="281" t="s">
        <v>145</v>
      </c>
    </row>
    <row r="36" spans="1:11" ht="2.9" customHeight="1">
      <c r="A36" s="1287"/>
      <c r="B36" s="1288"/>
      <c r="C36" s="1288"/>
      <c r="D36" s="1288"/>
      <c r="E36" s="1288"/>
      <c r="F36" s="1288"/>
      <c r="G36" s="1288"/>
      <c r="H36" s="1288"/>
      <c r="I36" s="1288"/>
      <c r="J36" s="1288"/>
      <c r="K36" s="1289"/>
    </row>
    <row r="37" spans="1:11" ht="12.75" customHeight="1">
      <c r="A37" s="475" t="s">
        <v>26</v>
      </c>
      <c r="B37" s="475"/>
      <c r="C37" s="436"/>
      <c r="D37" s="436"/>
      <c r="E37" s="436"/>
      <c r="F37" s="436"/>
      <c r="G37" s="436"/>
      <c r="H37" s="436"/>
      <c r="I37" s="436"/>
      <c r="J37" s="436"/>
      <c r="K37" s="437"/>
    </row>
    <row r="38" spans="1:11" ht="12.75" customHeight="1">
      <c r="A38" s="288" t="s">
        <v>153</v>
      </c>
      <c r="B38" s="289"/>
      <c r="C38" s="290">
        <v>407.86345</v>
      </c>
      <c r="D38" s="326">
        <v>23.010791685667506</v>
      </c>
      <c r="E38" s="326">
        <f>100*C38/$C$43</f>
        <v>16.465211413084518</v>
      </c>
      <c r="F38" s="290">
        <v>-96.303529999999967</v>
      </c>
      <c r="G38" s="326">
        <f>100*F38/($C38-F38)</f>
        <v>-19.101514740215627</v>
      </c>
      <c r="H38" s="326">
        <v>-2.4052184438556097</v>
      </c>
      <c r="I38" s="290">
        <v>-26.538979999999981</v>
      </c>
      <c r="J38" s="326">
        <f>100*I38/($C38-I38)</f>
        <v>-6.1093074456328393</v>
      </c>
      <c r="K38" s="292">
        <v>-1.8926966578281039</v>
      </c>
    </row>
    <row r="39" spans="1:11" ht="12.75" customHeight="1">
      <c r="A39" s="293" t="s">
        <v>116</v>
      </c>
      <c r="B39" s="289"/>
      <c r="C39" s="294">
        <v>702.44338999999991</v>
      </c>
      <c r="D39" s="295">
        <v>17.156552835500509</v>
      </c>
      <c r="E39" s="295">
        <f t="shared" ref="E39:E43" si="9">100*C39/$C$43</f>
        <v>28.357233093756694</v>
      </c>
      <c r="F39" s="294">
        <v>-110.3400200000001</v>
      </c>
      <c r="G39" s="295">
        <f t="shared" ref="G39:G43" si="10">100*F39/($C39-F39)</f>
        <v>-13.575574826262768</v>
      </c>
      <c r="H39" s="295">
        <v>-1.8035919307722139</v>
      </c>
      <c r="I39" s="294">
        <v>-56.334380000000124</v>
      </c>
      <c r="J39" s="295">
        <f t="shared" ref="J39:J43" si="11">100*I39/($C39-I39)</f>
        <v>-7.4243582544596851</v>
      </c>
      <c r="K39" s="296">
        <v>-1.9922278841710188</v>
      </c>
    </row>
    <row r="40" spans="1:11" ht="12.75" customHeight="1">
      <c r="A40" s="288" t="s">
        <v>115</v>
      </c>
      <c r="B40" s="289"/>
      <c r="C40" s="290">
        <v>1273.1448200000002</v>
      </c>
      <c r="D40" s="291">
        <v>8.2574096884582424</v>
      </c>
      <c r="E40" s="291">
        <f t="shared" si="9"/>
        <v>51.396119511992161</v>
      </c>
      <c r="F40" s="290">
        <v>-17.270709999999781</v>
      </c>
      <c r="G40" s="291">
        <f t="shared" si="10"/>
        <v>-1.3383836135325944</v>
      </c>
      <c r="H40" s="291">
        <v>-0.13440074709157201</v>
      </c>
      <c r="I40" s="290">
        <v>-57.886899999999741</v>
      </c>
      <c r="J40" s="291">
        <f t="shared" si="11"/>
        <v>-4.3490248301520378</v>
      </c>
      <c r="K40" s="292">
        <v>-0.41984976416255648</v>
      </c>
    </row>
    <row r="41" spans="1:11" ht="12.75" customHeight="1">
      <c r="A41" s="293" t="s">
        <v>152</v>
      </c>
      <c r="B41" s="289"/>
      <c r="C41" s="294">
        <v>474.53594999999996</v>
      </c>
      <c r="D41" s="295">
        <v>9.6038321669558311</v>
      </c>
      <c r="E41" s="295">
        <f t="shared" si="9"/>
        <v>19.156741649340983</v>
      </c>
      <c r="F41" s="294">
        <v>-12.300110000000018</v>
      </c>
      <c r="G41" s="295">
        <f t="shared" si="10"/>
        <v>-2.5265404538850342</v>
      </c>
      <c r="H41" s="295">
        <v>-0.36229731455642522</v>
      </c>
      <c r="I41" s="294">
        <v>-1.7115000000000009</v>
      </c>
      <c r="J41" s="295">
        <f t="shared" si="11"/>
        <v>-0.35937200293670885</v>
      </c>
      <c r="K41" s="296">
        <v>-0.42034931919806162</v>
      </c>
    </row>
    <row r="42" spans="1:11" ht="12.75" customHeight="1">
      <c r="A42" s="297" t="s">
        <v>106</v>
      </c>
      <c r="B42" s="298"/>
      <c r="C42" s="299">
        <v>2450.1241599999998</v>
      </c>
      <c r="D42" s="300">
        <v>10.019467501301465</v>
      </c>
      <c r="E42" s="300">
        <f t="shared" si="9"/>
        <v>98.910094255089831</v>
      </c>
      <c r="F42" s="299">
        <v>-139.91084000000001</v>
      </c>
      <c r="G42" s="300">
        <f t="shared" si="10"/>
        <v>-5.4018899358502885</v>
      </c>
      <c r="H42" s="300">
        <v>-0.53109447263341636</v>
      </c>
      <c r="I42" s="299">
        <v>-115.93278000000009</v>
      </c>
      <c r="J42" s="300">
        <f t="shared" si="11"/>
        <v>-4.5179348202616305</v>
      </c>
      <c r="K42" s="292">
        <v>-0.64895072389002983</v>
      </c>
    </row>
    <row r="43" spans="1:11" ht="23.25" customHeight="1">
      <c r="A43" s="327" t="s">
        <v>154</v>
      </c>
      <c r="B43" s="303"/>
      <c r="C43" s="304">
        <v>2477.12246</v>
      </c>
      <c r="D43" s="305">
        <v>9.9321705102716731</v>
      </c>
      <c r="E43" s="305">
        <f t="shared" si="9"/>
        <v>100</v>
      </c>
      <c r="F43" s="304">
        <v>-136.06127999999944</v>
      </c>
      <c r="G43" s="305">
        <f t="shared" si="10"/>
        <v>-5.2067245757468044</v>
      </c>
      <c r="H43" s="305">
        <v>-0.52044748911395899</v>
      </c>
      <c r="I43" s="304">
        <v>-118.36047000000008</v>
      </c>
      <c r="J43" s="305">
        <f t="shared" si="11"/>
        <v>-4.5602484467119986</v>
      </c>
      <c r="K43" s="296">
        <v>-0.68185229357978727</v>
      </c>
    </row>
    <row r="44" spans="1:11" ht="2.9" customHeight="1">
      <c r="A44" s="329"/>
      <c r="B44" s="330"/>
      <c r="C44" s="322"/>
      <c r="D44" s="323"/>
      <c r="E44" s="321"/>
      <c r="F44" s="324"/>
      <c r="G44" s="324"/>
      <c r="H44" s="324"/>
      <c r="I44" s="324"/>
      <c r="J44" s="324"/>
      <c r="K44" s="325"/>
    </row>
    <row r="45" spans="1:11" ht="12.75" customHeight="1">
      <c r="A45" s="475" t="s">
        <v>36</v>
      </c>
      <c r="B45" s="475"/>
      <c r="C45" s="436"/>
      <c r="D45" s="436"/>
      <c r="E45" s="436"/>
      <c r="F45" s="436"/>
      <c r="G45" s="436"/>
      <c r="H45" s="436"/>
      <c r="I45" s="436"/>
      <c r="J45" s="436"/>
      <c r="K45" s="437"/>
    </row>
    <row r="46" spans="1:11" ht="12.75" customHeight="1">
      <c r="A46" s="288" t="s">
        <v>153</v>
      </c>
      <c r="B46" s="289"/>
      <c r="C46" s="290">
        <v>217.90618000000001</v>
      </c>
      <c r="D46" s="326">
        <v>22.627959767943199</v>
      </c>
      <c r="E46" s="326">
        <f>100*C46/$C$51</f>
        <v>18.893713494125695</v>
      </c>
      <c r="F46" s="290">
        <v>-39.944389999999999</v>
      </c>
      <c r="G46" s="326">
        <f>100*F46/($C46-F46)</f>
        <v>-15.491294046780659</v>
      </c>
      <c r="H46" s="326">
        <v>-1.6539592714302387</v>
      </c>
      <c r="I46" s="290">
        <v>-9.1132499999999936</v>
      </c>
      <c r="J46" s="326">
        <f>100*I46/($C46-I46)</f>
        <v>-4.014303973893333</v>
      </c>
      <c r="K46" s="292">
        <v>-1.001942982095386</v>
      </c>
    </row>
    <row r="47" spans="1:11" ht="12.75" customHeight="1">
      <c r="A47" s="293" t="s">
        <v>116</v>
      </c>
      <c r="B47" s="289"/>
      <c r="C47" s="294">
        <v>380.24648999999999</v>
      </c>
      <c r="D47" s="295">
        <v>17.374052707299228</v>
      </c>
      <c r="E47" s="295">
        <f t="shared" ref="E47:E51" si="12">100*C47/$C$51</f>
        <v>32.969547899958272</v>
      </c>
      <c r="F47" s="294">
        <v>-26.828240000000051</v>
      </c>
      <c r="G47" s="295">
        <f t="shared" ref="G47:G51" si="13">100*F47/($C47-F47)</f>
        <v>-6.5904950670851141</v>
      </c>
      <c r="H47" s="295">
        <v>-0.47931077475626083</v>
      </c>
      <c r="I47" s="294">
        <v>-11.705840000000023</v>
      </c>
      <c r="J47" s="295">
        <f t="shared" ref="J47:J51" si="14">100*I47/($C47-I47)</f>
        <v>-2.9865468588999136</v>
      </c>
      <c r="K47" s="296">
        <v>-1.2311868283363054</v>
      </c>
    </row>
    <row r="48" spans="1:11" ht="12.75" customHeight="1">
      <c r="A48" s="288" t="s">
        <v>115</v>
      </c>
      <c r="B48" s="289"/>
      <c r="C48" s="290">
        <v>546.14404999999999</v>
      </c>
      <c r="D48" s="291">
        <v>6.7384456954651482</v>
      </c>
      <c r="E48" s="291">
        <f t="shared" si="12"/>
        <v>47.353816248907933</v>
      </c>
      <c r="F48" s="290">
        <v>-2.0189799999999423</v>
      </c>
      <c r="G48" s="291">
        <f t="shared" si="13"/>
        <v>-0.36831743286298285</v>
      </c>
      <c r="H48" s="291">
        <v>-5.8410989458715257E-2</v>
      </c>
      <c r="I48" s="290">
        <v>-57.201830000000086</v>
      </c>
      <c r="J48" s="291">
        <f t="shared" si="14"/>
        <v>-9.4807691402483893</v>
      </c>
      <c r="K48" s="292">
        <v>-0.74580927083617432</v>
      </c>
    </row>
    <row r="49" spans="1:11" ht="12.75" customHeight="1">
      <c r="A49" s="293" t="s">
        <v>152</v>
      </c>
      <c r="B49" s="289"/>
      <c r="C49" s="294">
        <v>213.42</v>
      </c>
      <c r="D49" s="295">
        <v>8.17381985248036</v>
      </c>
      <c r="E49" s="295">
        <f t="shared" si="12"/>
        <v>18.504736001137303</v>
      </c>
      <c r="F49" s="294">
        <v>-3.4083899999999971</v>
      </c>
      <c r="G49" s="295">
        <f t="shared" si="13"/>
        <v>-1.57192976436342</v>
      </c>
      <c r="H49" s="295">
        <v>-0.23718737999996975</v>
      </c>
      <c r="I49" s="294">
        <v>-11.897100000000023</v>
      </c>
      <c r="J49" s="295">
        <f t="shared" si="14"/>
        <v>-5.2801584966254325</v>
      </c>
      <c r="K49" s="296">
        <v>-0.6586888832387956</v>
      </c>
    </row>
    <row r="50" spans="1:11" ht="12.75" customHeight="1">
      <c r="A50" s="297" t="s">
        <v>106</v>
      </c>
      <c r="B50" s="298"/>
      <c r="C50" s="299">
        <v>1139.8105399999999</v>
      </c>
      <c r="D50" s="300">
        <v>8.8326567425590081</v>
      </c>
      <c r="E50" s="300">
        <f t="shared" si="12"/>
        <v>98.828100150003493</v>
      </c>
      <c r="F50" s="299">
        <v>-32.255610000000161</v>
      </c>
      <c r="G50" s="300">
        <f t="shared" si="13"/>
        <v>-2.7520298235726846</v>
      </c>
      <c r="H50" s="300">
        <v>-0.23698310471864303</v>
      </c>
      <c r="I50" s="299">
        <v>-80.804769999999962</v>
      </c>
      <c r="J50" s="300">
        <f t="shared" si="14"/>
        <v>-6.620002988492744</v>
      </c>
      <c r="K50" s="292">
        <v>-0.7639711858883711</v>
      </c>
    </row>
    <row r="51" spans="1:11" ht="12.75" customHeight="1">
      <c r="A51" s="327" t="s">
        <v>154</v>
      </c>
      <c r="B51" s="303"/>
      <c r="C51" s="304">
        <v>1153.32637</v>
      </c>
      <c r="D51" s="305">
        <v>8.7644649377853234</v>
      </c>
      <c r="E51" s="305">
        <f t="shared" si="12"/>
        <v>100</v>
      </c>
      <c r="F51" s="304">
        <v>-27.10378999999989</v>
      </c>
      <c r="G51" s="305">
        <f t="shared" si="13"/>
        <v>-2.2960943322559544</v>
      </c>
      <c r="H51" s="305">
        <v>-0.20137311386619672</v>
      </c>
      <c r="I51" s="304">
        <v>-79.536370000000034</v>
      </c>
      <c r="J51" s="305">
        <f t="shared" si="14"/>
        <v>-6.4513564583840068</v>
      </c>
      <c r="K51" s="296">
        <v>-0.76344935037452188</v>
      </c>
    </row>
    <row r="52" spans="1:11" ht="4.5" customHeight="1">
      <c r="A52" s="329"/>
      <c r="B52" s="330"/>
      <c r="C52" s="322"/>
      <c r="D52" s="323"/>
      <c r="E52" s="321"/>
      <c r="F52" s="324"/>
      <c r="G52" s="324"/>
      <c r="H52" s="324"/>
      <c r="I52" s="324"/>
      <c r="J52" s="324"/>
      <c r="K52" s="325"/>
    </row>
    <row r="53" spans="1:11" ht="12.75" customHeight="1">
      <c r="A53" s="475" t="s">
        <v>38</v>
      </c>
      <c r="B53" s="475"/>
      <c r="C53" s="436"/>
      <c r="D53" s="436"/>
      <c r="E53" s="436"/>
      <c r="F53" s="436"/>
      <c r="G53" s="436"/>
      <c r="H53" s="436"/>
      <c r="I53" s="436"/>
      <c r="J53" s="436"/>
      <c r="K53" s="437"/>
    </row>
    <row r="54" spans="1:11" ht="12.75" customHeight="1">
      <c r="A54" s="288" t="s">
        <v>153</v>
      </c>
      <c r="B54" s="289"/>
      <c r="C54" s="290">
        <v>189.95726999999999</v>
      </c>
      <c r="D54" s="326">
        <v>23.466219443213319</v>
      </c>
      <c r="E54" s="326">
        <f>100*C54/$C$59</f>
        <v>14.349435795659437</v>
      </c>
      <c r="F54" s="290">
        <v>-56.359139999999996</v>
      </c>
      <c r="G54" s="326">
        <f>100*F54/($C54-F54)</f>
        <v>-22.880789793907763</v>
      </c>
      <c r="H54" s="326">
        <v>-3.2563144644791571</v>
      </c>
      <c r="I54" s="290">
        <v>-17.425730000000016</v>
      </c>
      <c r="J54" s="326">
        <f>100*I54/($C54-I54)</f>
        <v>-8.4026800653862743</v>
      </c>
      <c r="K54" s="292">
        <v>-2.9987146371729416</v>
      </c>
    </row>
    <row r="55" spans="1:11" ht="12.75" customHeight="1">
      <c r="A55" s="293" t="s">
        <v>116</v>
      </c>
      <c r="B55" s="289"/>
      <c r="C55" s="294">
        <v>322.19689999999997</v>
      </c>
      <c r="D55" s="295">
        <v>16.906770124641664</v>
      </c>
      <c r="E55" s="295">
        <f t="shared" ref="E55:E59" si="15">100*C55/$C$59</f>
        <v>24.338861735118137</v>
      </c>
      <c r="F55" s="294">
        <v>-83.511779999999987</v>
      </c>
      <c r="G55" s="295">
        <f t="shared" ref="G55:G59" si="16">100*F55/($C55-F55)</f>
        <v>-20.584173846120322</v>
      </c>
      <c r="H55" s="295">
        <v>-3.3109492743070206</v>
      </c>
      <c r="I55" s="294">
        <v>-44.628540000000044</v>
      </c>
      <c r="J55" s="295">
        <f t="shared" ref="J55:J59" si="17">100*I55/($C55-I55)</f>
        <v>-12.166151835052673</v>
      </c>
      <c r="K55" s="296">
        <v>-2.8590103056453771</v>
      </c>
    </row>
    <row r="56" spans="1:11" ht="12.75" customHeight="1">
      <c r="A56" s="288" t="s">
        <v>115</v>
      </c>
      <c r="B56" s="289"/>
      <c r="C56" s="290">
        <v>727.00076999999999</v>
      </c>
      <c r="D56" s="291">
        <v>9.9407841107725208</v>
      </c>
      <c r="E56" s="291">
        <f t="shared" si="15"/>
        <v>54.917881650488944</v>
      </c>
      <c r="F56" s="290">
        <v>-15.251730000000066</v>
      </c>
      <c r="G56" s="291">
        <f t="shared" si="16"/>
        <v>-2.0547899804985588</v>
      </c>
      <c r="H56" s="291">
        <v>-0.21018767626334522</v>
      </c>
      <c r="I56" s="290">
        <v>-0.68507000000010976</v>
      </c>
      <c r="J56" s="291">
        <f t="shared" si="17"/>
        <v>-9.4143648583310299E-2</v>
      </c>
      <c r="K56" s="292">
        <v>-5.7957400076476873E-2</v>
      </c>
    </row>
    <row r="57" spans="1:11" ht="12.75" customHeight="1">
      <c r="A57" s="293" t="s">
        <v>152</v>
      </c>
      <c r="B57" s="289"/>
      <c r="C57" s="294">
        <v>261.11595</v>
      </c>
      <c r="D57" s="295">
        <v>11.206254165314306</v>
      </c>
      <c r="E57" s="295">
        <f t="shared" si="15"/>
        <v>19.724786315088757</v>
      </c>
      <c r="F57" s="294">
        <v>-8.8917199999999639</v>
      </c>
      <c r="G57" s="295">
        <f t="shared" si="16"/>
        <v>-3.2931360801713394</v>
      </c>
      <c r="H57" s="295">
        <v>-0.49762116338023432</v>
      </c>
      <c r="I57" s="294">
        <v>10.185600000000022</v>
      </c>
      <c r="J57" s="295">
        <f t="shared" si="17"/>
        <v>4.0591343374765243</v>
      </c>
      <c r="K57" s="296">
        <v>-0.19973227147627348</v>
      </c>
    </row>
    <row r="58" spans="1:11" ht="12.75" customHeight="1">
      <c r="A58" s="297" t="s">
        <v>106</v>
      </c>
      <c r="B58" s="298"/>
      <c r="C58" s="299">
        <v>1310.3136200000001</v>
      </c>
      <c r="D58" s="300">
        <v>11.345558801628124</v>
      </c>
      <c r="E58" s="300">
        <f t="shared" si="15"/>
        <v>98.981529700695845</v>
      </c>
      <c r="F58" s="299">
        <v>-107.65522999999985</v>
      </c>
      <c r="G58" s="300">
        <f t="shared" si="16"/>
        <v>-7.5922140320642342</v>
      </c>
      <c r="H58" s="300">
        <v>-0.85115744509113078</v>
      </c>
      <c r="I58" s="299">
        <v>-35.128009999999904</v>
      </c>
      <c r="J58" s="300">
        <f t="shared" si="17"/>
        <v>-2.6108906708944262</v>
      </c>
      <c r="K58" s="292">
        <v>-0.52568094909026186</v>
      </c>
    </row>
    <row r="59" spans="1:11" ht="12.75" customHeight="1" thickBot="1">
      <c r="A59" s="850" t="s">
        <v>154</v>
      </c>
      <c r="B59" s="851"/>
      <c r="C59" s="852">
        <v>1323.7960899999998</v>
      </c>
      <c r="D59" s="853">
        <v>11.236441612890518</v>
      </c>
      <c r="E59" s="853">
        <f t="shared" si="15"/>
        <v>100.00000000000001</v>
      </c>
      <c r="F59" s="852">
        <v>-108.95749000000001</v>
      </c>
      <c r="G59" s="853">
        <f t="shared" si="16"/>
        <v>-7.6047613156199558</v>
      </c>
      <c r="H59" s="853">
        <v>-0.8702290302015836</v>
      </c>
      <c r="I59" s="852">
        <v>-38.824100000000271</v>
      </c>
      <c r="J59" s="853">
        <f t="shared" si="17"/>
        <v>-2.8492238912150767</v>
      </c>
      <c r="K59" s="854">
        <v>-0.59816972112061428</v>
      </c>
    </row>
    <row r="60" spans="1:11" ht="4.5" customHeight="1" thickTop="1"/>
    <row r="61" spans="1:11">
      <c r="A61" s="771" t="s">
        <v>344</v>
      </c>
      <c r="J61" s="1261" t="s">
        <v>528</v>
      </c>
      <c r="K61" s="1261"/>
    </row>
    <row r="62" spans="1:11">
      <c r="J62" s="1259"/>
      <c r="K62" s="1259"/>
    </row>
  </sheetData>
  <mergeCells count="19">
    <mergeCell ref="A2:K2"/>
    <mergeCell ref="J62:K62"/>
    <mergeCell ref="J61:K61"/>
    <mergeCell ref="A5:K5"/>
    <mergeCell ref="A6:A7"/>
    <mergeCell ref="C6:C7"/>
    <mergeCell ref="D6:D7"/>
    <mergeCell ref="E6:E7"/>
    <mergeCell ref="F6:H6"/>
    <mergeCell ref="I6:K6"/>
    <mergeCell ref="A32:K32"/>
    <mergeCell ref="A33:K33"/>
    <mergeCell ref="I34:K34"/>
    <mergeCell ref="A36:K36"/>
    <mergeCell ref="A34:A35"/>
    <mergeCell ref="C34:C35"/>
    <mergeCell ref="D34:D35"/>
    <mergeCell ref="E34:E35"/>
    <mergeCell ref="F34:H34"/>
  </mergeCells>
  <hyperlinks>
    <hyperlink ref="K4" location="'Indice tablas Mujeres'!A1" display="Indice" xr:uid="{00000000-0004-0000-1B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3" orientation="portrait" r:id="rId1"/>
  <headerFooter differentFirst="1">
    <oddFooter>&amp;C&amp;P</oddFooter>
  </headerFooter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Hoja34">
    <tabColor rgb="FFCD9BCD"/>
    <pageSetUpPr fitToPage="1"/>
  </sheetPr>
  <dimension ref="A1:J71"/>
  <sheetViews>
    <sheetView view="pageBreakPreview" zoomScaleNormal="93" zoomScaleSheetLayoutView="100" workbookViewId="0">
      <selection activeCell="A2" sqref="A2:J2"/>
    </sheetView>
  </sheetViews>
  <sheetFormatPr baseColWidth="10" defaultColWidth="11.453125" defaultRowHeight="13"/>
  <cols>
    <col min="1" max="1" width="15.54296875" style="397" customWidth="1"/>
    <col min="2" max="2" width="1.54296875" style="397" customWidth="1"/>
    <col min="3" max="10" width="9.90625" style="397" customWidth="1"/>
    <col min="11" max="16384" width="11.453125" style="397"/>
  </cols>
  <sheetData>
    <row r="1" spans="1:10" s="195" customFormat="1" ht="55.4" customHeight="1">
      <c r="A1" s="1212" t="s">
        <v>548</v>
      </c>
      <c r="B1" s="180"/>
      <c r="C1" s="180"/>
      <c r="D1" s="180"/>
      <c r="E1" s="180"/>
      <c r="F1" s="234"/>
      <c r="G1" s="234"/>
      <c r="H1" s="234"/>
    </row>
    <row r="2" spans="1:10" s="2" customFormat="1" ht="14">
      <c r="A2" s="1238" t="s">
        <v>395</v>
      </c>
      <c r="B2" s="1238"/>
      <c r="C2" s="1238"/>
      <c r="D2" s="1238"/>
      <c r="E2" s="1238"/>
      <c r="F2" s="1238"/>
      <c r="G2" s="1238"/>
      <c r="H2" s="1238"/>
      <c r="I2" s="1238"/>
      <c r="J2" s="1238"/>
    </row>
    <row r="3" spans="1:10" s="2" customFormat="1" ht="4.5" customHeight="1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s="587" customFormat="1" ht="14.5">
      <c r="A4" s="586"/>
      <c r="B4" s="582"/>
      <c r="C4" s="582"/>
      <c r="D4" s="582"/>
      <c r="E4" s="582"/>
      <c r="F4" s="582"/>
      <c r="G4" s="582"/>
      <c r="H4" s="582"/>
      <c r="I4" s="582"/>
      <c r="J4" s="929" t="s">
        <v>212</v>
      </c>
    </row>
    <row r="5" spans="1:10" s="410" customFormat="1" ht="15" customHeight="1">
      <c r="A5" s="1263" t="s">
        <v>181</v>
      </c>
      <c r="B5" s="1347"/>
      <c r="C5" s="1348" t="s">
        <v>120</v>
      </c>
      <c r="D5" s="1350" t="s">
        <v>114</v>
      </c>
      <c r="E5" s="1325" t="s">
        <v>29</v>
      </c>
      <c r="F5" s="1325"/>
      <c r="G5" s="1325"/>
      <c r="H5" s="1325" t="s">
        <v>142</v>
      </c>
      <c r="I5" s="1325"/>
      <c r="J5" s="1326"/>
    </row>
    <row r="6" spans="1:10" s="409" customFormat="1" ht="20">
      <c r="A6" s="1263"/>
      <c r="B6" s="1347"/>
      <c r="C6" s="1349"/>
      <c r="D6" s="1351"/>
      <c r="E6" s="439" t="s">
        <v>31</v>
      </c>
      <c r="F6" s="439" t="s">
        <v>144</v>
      </c>
      <c r="G6" s="439" t="s">
        <v>202</v>
      </c>
      <c r="H6" s="439" t="s">
        <v>31</v>
      </c>
      <c r="I6" s="439" t="s">
        <v>144</v>
      </c>
      <c r="J6" s="440" t="s">
        <v>202</v>
      </c>
    </row>
    <row r="7" spans="1:10" s="409" customFormat="1" ht="5.25" customHeight="1">
      <c r="A7" s="441"/>
      <c r="B7" s="442"/>
      <c r="C7" s="443"/>
      <c r="D7" s="443"/>
      <c r="E7" s="444"/>
      <c r="F7" s="445"/>
      <c r="G7" s="446"/>
      <c r="H7" s="444"/>
      <c r="I7" s="1345"/>
      <c r="J7" s="1346"/>
    </row>
    <row r="8" spans="1:10" s="409" customFormat="1">
      <c r="A8" s="384" t="s">
        <v>26</v>
      </c>
      <c r="B8" s="385"/>
      <c r="C8" s="385"/>
      <c r="D8" s="385"/>
      <c r="E8" s="385"/>
      <c r="F8" s="385"/>
      <c r="G8" s="385"/>
      <c r="H8" s="385"/>
      <c r="I8" s="385" t="s">
        <v>26</v>
      </c>
      <c r="J8" s="386"/>
    </row>
    <row r="9" spans="1:10" s="409" customFormat="1" ht="12.75" customHeight="1">
      <c r="A9" s="447" t="s">
        <v>27</v>
      </c>
      <c r="B9" s="448"/>
      <c r="C9" s="859">
        <v>2477.12246</v>
      </c>
      <c r="D9" s="976">
        <v>9.9321705102716731</v>
      </c>
      <c r="E9" s="859">
        <v>-136.06127999999944</v>
      </c>
      <c r="F9" s="976">
        <f>IFERROR(100*E9/(C9-E9),"")</f>
        <v>-5.2067245757468044</v>
      </c>
      <c r="G9" s="860">
        <v>-0.52044748911395899</v>
      </c>
      <c r="H9" s="977">
        <v>-118.36047000000008</v>
      </c>
      <c r="I9" s="860">
        <f>IFERROR(100*H9/(C9-H9),"")</f>
        <v>-4.5602484467119986</v>
      </c>
      <c r="J9" s="978">
        <v>-0.68185229357978727</v>
      </c>
    </row>
    <row r="10" spans="1:10" s="409" customFormat="1" ht="12.75" customHeight="1">
      <c r="A10" s="449" t="s">
        <v>170</v>
      </c>
      <c r="B10" s="450"/>
      <c r="C10" s="862">
        <v>622.78857999999991</v>
      </c>
      <c r="D10" s="868">
        <v>14.655156422508403</v>
      </c>
      <c r="E10" s="862">
        <v>-28.142380000000117</v>
      </c>
      <c r="F10" s="868">
        <f t="shared" ref="F10:F26" si="0">IFERROR(100*E10/(C10-E10),"")</f>
        <v>-4.3234047432618841</v>
      </c>
      <c r="G10" s="863">
        <v>-0.61367903329423434</v>
      </c>
      <c r="H10" s="979">
        <v>-29.887620000000084</v>
      </c>
      <c r="I10" s="863">
        <f t="shared" ref="I10:I26" si="1">IFERROR(100*H10/(C10-H10),"")</f>
        <v>-4.5792415902403185</v>
      </c>
      <c r="J10" s="869">
        <v>-1.1056023471626322</v>
      </c>
    </row>
    <row r="11" spans="1:10" s="409" customFormat="1" ht="12.75" customHeight="1">
      <c r="A11" s="451" t="s">
        <v>161</v>
      </c>
      <c r="B11" s="450"/>
      <c r="C11" s="865">
        <v>52.488869999999999</v>
      </c>
      <c r="D11" s="939">
        <v>7.698266793762425</v>
      </c>
      <c r="E11" s="865">
        <v>-6.3878699999999995</v>
      </c>
      <c r="F11" s="939">
        <f t="shared" si="0"/>
        <v>-10.849564700762983</v>
      </c>
      <c r="G11" s="866">
        <v>-0.84199427390387527</v>
      </c>
      <c r="H11" s="980">
        <v>0.96558999999999884</v>
      </c>
      <c r="I11" s="866">
        <f t="shared" si="1"/>
        <v>1.8740848796893343</v>
      </c>
      <c r="J11" s="940">
        <v>7.6791547890454837E-2</v>
      </c>
    </row>
    <row r="12" spans="1:10" s="409" customFormat="1" ht="12.75" customHeight="1">
      <c r="A12" s="449" t="s">
        <v>168</v>
      </c>
      <c r="B12" s="450"/>
      <c r="C12" s="862">
        <v>40.110250000000001</v>
      </c>
      <c r="D12" s="868">
        <v>8.4204543674888424</v>
      </c>
      <c r="E12" s="862">
        <v>-2.6749900000000011</v>
      </c>
      <c r="F12" s="868">
        <f t="shared" si="0"/>
        <v>-6.2521327448437853</v>
      </c>
      <c r="G12" s="863">
        <v>-0.60914812709448185</v>
      </c>
      <c r="H12" s="979">
        <v>2.2876000000000047</v>
      </c>
      <c r="I12" s="863">
        <f t="shared" si="1"/>
        <v>6.0482277154033497</v>
      </c>
      <c r="J12" s="869">
        <v>0.3290508471534288</v>
      </c>
    </row>
    <row r="13" spans="1:10" s="409" customFormat="1" ht="12.75" customHeight="1">
      <c r="A13" s="451" t="s">
        <v>187</v>
      </c>
      <c r="B13" s="450"/>
      <c r="C13" s="865">
        <v>51.9923</v>
      </c>
      <c r="D13" s="939">
        <v>7.7994735595741655</v>
      </c>
      <c r="E13" s="865">
        <v>10.812939999999998</v>
      </c>
      <c r="F13" s="939">
        <f t="shared" si="0"/>
        <v>26.258154570639267</v>
      </c>
      <c r="G13" s="866">
        <v>2.0293227250948167</v>
      </c>
      <c r="H13" s="980">
        <v>-1.3219099999999955</v>
      </c>
      <c r="I13" s="866">
        <f t="shared" si="1"/>
        <v>-2.4794702950676668</v>
      </c>
      <c r="J13" s="940">
        <v>-0.40005216354121131</v>
      </c>
    </row>
    <row r="14" spans="1:10" s="409" customFormat="1" ht="12.75" customHeight="1">
      <c r="A14" s="449" t="s">
        <v>164</v>
      </c>
      <c r="B14" s="450"/>
      <c r="C14" s="862">
        <v>150.86509000000001</v>
      </c>
      <c r="D14" s="868">
        <v>12.629945561714703</v>
      </c>
      <c r="E14" s="862">
        <v>-21.316800000000001</v>
      </c>
      <c r="F14" s="868">
        <f t="shared" si="0"/>
        <v>-12.380396103213876</v>
      </c>
      <c r="G14" s="863">
        <v>-1.9607367366228488</v>
      </c>
      <c r="H14" s="979">
        <v>12.50120000000004</v>
      </c>
      <c r="I14" s="863">
        <f t="shared" si="1"/>
        <v>9.0350162892934289</v>
      </c>
      <c r="J14" s="869">
        <v>0.72335087657586072</v>
      </c>
    </row>
    <row r="15" spans="1:10" s="409" customFormat="1" ht="12.75" customHeight="1">
      <c r="A15" s="451" t="s">
        <v>162</v>
      </c>
      <c r="B15" s="450"/>
      <c r="C15" s="865">
        <v>19.31184</v>
      </c>
      <c r="D15" s="939">
        <v>6.768091687935117</v>
      </c>
      <c r="E15" s="865">
        <v>-2.8378399999999999</v>
      </c>
      <c r="F15" s="939">
        <f t="shared" si="0"/>
        <v>-12.81210383174836</v>
      </c>
      <c r="G15" s="866">
        <v>-0.85536430760212045</v>
      </c>
      <c r="H15" s="980">
        <v>-4.1146900000000031</v>
      </c>
      <c r="I15" s="866">
        <f t="shared" si="1"/>
        <v>-17.564231663844378</v>
      </c>
      <c r="J15" s="940">
        <v>-1.4661822714023547</v>
      </c>
    </row>
    <row r="16" spans="1:10" s="409" customFormat="1" ht="12.75" customHeight="1">
      <c r="A16" s="449" t="s">
        <v>167</v>
      </c>
      <c r="B16" s="450"/>
      <c r="C16" s="862">
        <v>96.051829999999995</v>
      </c>
      <c r="D16" s="868">
        <v>8.3616576732752304</v>
      </c>
      <c r="E16" s="862">
        <v>-4.4718400000000145</v>
      </c>
      <c r="F16" s="868">
        <f t="shared" si="0"/>
        <v>-4.4485443080221945</v>
      </c>
      <c r="G16" s="863">
        <v>-0.31757391260743617</v>
      </c>
      <c r="H16" s="979">
        <v>2.6115299999999877</v>
      </c>
      <c r="I16" s="863">
        <f t="shared" si="1"/>
        <v>2.7948647425147262</v>
      </c>
      <c r="J16" s="869">
        <v>0.12857223044080257</v>
      </c>
    </row>
    <row r="17" spans="1:10" s="409" customFormat="1" ht="12.75" customHeight="1">
      <c r="A17" s="452" t="s">
        <v>169</v>
      </c>
      <c r="B17" s="453"/>
      <c r="C17" s="874">
        <v>130.21159</v>
      </c>
      <c r="D17" s="942">
        <v>12.052913058450294</v>
      </c>
      <c r="E17" s="874">
        <v>-4.6872700000000123</v>
      </c>
      <c r="F17" s="942">
        <f t="shared" si="0"/>
        <v>-3.4746550119104134</v>
      </c>
      <c r="G17" s="875">
        <v>-0.49748117751148513</v>
      </c>
      <c r="H17" s="981">
        <v>7.6175800000000038</v>
      </c>
      <c r="I17" s="875">
        <f t="shared" si="1"/>
        <v>6.2136641096901908</v>
      </c>
      <c r="J17" s="943">
        <v>0.19548996584166467</v>
      </c>
    </row>
    <row r="18" spans="1:10" s="409" customFormat="1" ht="12.75" customHeight="1">
      <c r="A18" s="454" t="s">
        <v>157</v>
      </c>
      <c r="B18" s="455"/>
      <c r="C18" s="876">
        <v>351.18043</v>
      </c>
      <c r="D18" s="936">
        <v>8.2351527615332056</v>
      </c>
      <c r="E18" s="876">
        <v>-0.93021999999996297</v>
      </c>
      <c r="F18" s="936">
        <f t="shared" si="0"/>
        <v>-0.26418400011472615</v>
      </c>
      <c r="G18" s="877">
        <v>5.1597625081583942E-2</v>
      </c>
      <c r="H18" s="982">
        <v>21.888550000000009</v>
      </c>
      <c r="I18" s="877">
        <f t="shared" si="1"/>
        <v>6.6471575308811168</v>
      </c>
      <c r="J18" s="937">
        <v>0.36721900660059248</v>
      </c>
    </row>
    <row r="19" spans="1:10" s="409" customFormat="1" ht="12.75" customHeight="1">
      <c r="A19" s="451" t="s">
        <v>163</v>
      </c>
      <c r="B19" s="450"/>
      <c r="C19" s="865">
        <v>286.5403</v>
      </c>
      <c r="D19" s="939">
        <v>10.392854983877438</v>
      </c>
      <c r="E19" s="865">
        <v>-39.015739999999994</v>
      </c>
      <c r="F19" s="939">
        <f t="shared" si="0"/>
        <v>-11.984339163235919</v>
      </c>
      <c r="G19" s="866">
        <v>-1.332184778414403</v>
      </c>
      <c r="H19" s="980">
        <v>-47.102919999999983</v>
      </c>
      <c r="I19" s="866">
        <f t="shared" si="1"/>
        <v>-14.117751291334494</v>
      </c>
      <c r="J19" s="940">
        <v>-1.9397941917124744</v>
      </c>
    </row>
    <row r="20" spans="1:10" s="409" customFormat="1" ht="12.75" customHeight="1">
      <c r="A20" s="449" t="s">
        <v>171</v>
      </c>
      <c r="B20" s="450"/>
      <c r="C20" s="862">
        <v>67.591830000000016</v>
      </c>
      <c r="D20" s="868">
        <v>13.420827185844894</v>
      </c>
      <c r="E20" s="862">
        <v>-1.0023799999999881</v>
      </c>
      <c r="F20" s="868">
        <f t="shared" si="0"/>
        <v>-1.461318673981358</v>
      </c>
      <c r="G20" s="863">
        <v>-0.13831121433625349</v>
      </c>
      <c r="H20" s="979">
        <v>-7.5184299999999809</v>
      </c>
      <c r="I20" s="863">
        <f t="shared" si="1"/>
        <v>-10.009857508148661</v>
      </c>
      <c r="J20" s="869">
        <v>-1.8434543077481926</v>
      </c>
    </row>
    <row r="21" spans="1:10" s="409" customFormat="1" ht="12.75" customHeight="1">
      <c r="A21" s="451" t="s">
        <v>166</v>
      </c>
      <c r="B21" s="450"/>
      <c r="C21" s="865">
        <v>106.92179</v>
      </c>
      <c r="D21" s="939">
        <v>8.2639196699242312</v>
      </c>
      <c r="E21" s="865">
        <v>4.3501600000000025</v>
      </c>
      <c r="F21" s="939">
        <f t="shared" si="0"/>
        <v>4.2410947354546309</v>
      </c>
      <c r="G21" s="866">
        <v>0.26323185726948495</v>
      </c>
      <c r="H21" s="980">
        <v>-2.4932199999999796</v>
      </c>
      <c r="I21" s="866">
        <f t="shared" si="1"/>
        <v>-2.2786818737209638</v>
      </c>
      <c r="J21" s="940">
        <v>-0.4013972089995832</v>
      </c>
    </row>
    <row r="22" spans="1:10" s="409" customFormat="1" ht="12.75" customHeight="1">
      <c r="A22" s="456" t="s">
        <v>155</v>
      </c>
      <c r="B22" s="448"/>
      <c r="C22" s="879">
        <v>271.18900999999994</v>
      </c>
      <c r="D22" s="944">
        <v>7.0419254829548583</v>
      </c>
      <c r="E22" s="879">
        <v>-34.12905000000012</v>
      </c>
      <c r="F22" s="944">
        <f t="shared" si="0"/>
        <v>-11.178195616728376</v>
      </c>
      <c r="G22" s="880">
        <v>-0.93839633819187451</v>
      </c>
      <c r="H22" s="983">
        <v>-57.311360000000036</v>
      </c>
      <c r="I22" s="880">
        <f t="shared" si="1"/>
        <v>-17.446360867112585</v>
      </c>
      <c r="J22" s="945">
        <v>-1.5360783793568826</v>
      </c>
    </row>
    <row r="23" spans="1:10" s="409" customFormat="1" ht="12.75" customHeight="1">
      <c r="A23" s="452" t="s">
        <v>165</v>
      </c>
      <c r="B23" s="453"/>
      <c r="C23" s="874">
        <v>88.44426</v>
      </c>
      <c r="D23" s="942">
        <v>11.055982478486873</v>
      </c>
      <c r="E23" s="874">
        <v>-15.480990000000006</v>
      </c>
      <c r="F23" s="942">
        <f t="shared" si="0"/>
        <v>-14.896274004633144</v>
      </c>
      <c r="G23" s="875">
        <v>-1.8578012454504602</v>
      </c>
      <c r="H23" s="981">
        <v>-15.495140000000006</v>
      </c>
      <c r="I23" s="875">
        <f t="shared" si="1"/>
        <v>-14.907859772136462</v>
      </c>
      <c r="J23" s="943">
        <v>-2.3407410692468726</v>
      </c>
    </row>
    <row r="24" spans="1:10" s="409" customFormat="1" ht="12.75" customHeight="1">
      <c r="A24" s="454" t="s">
        <v>158</v>
      </c>
      <c r="B24" s="455"/>
      <c r="C24" s="876">
        <v>28.12922</v>
      </c>
      <c r="D24" s="936">
        <v>8.0965014602602157</v>
      </c>
      <c r="E24" s="876">
        <v>3.4440600000000039</v>
      </c>
      <c r="F24" s="936">
        <f t="shared" si="0"/>
        <v>13.951945217288463</v>
      </c>
      <c r="G24" s="877">
        <v>0.80634138491674445</v>
      </c>
      <c r="H24" s="982">
        <v>5.5859300000000012</v>
      </c>
      <c r="I24" s="877">
        <f t="shared" si="1"/>
        <v>24.778681372594686</v>
      </c>
      <c r="J24" s="937">
        <v>1.495130414450518</v>
      </c>
    </row>
    <row r="25" spans="1:10" s="409" customFormat="1" ht="12.75" customHeight="1">
      <c r="A25" s="451" t="s">
        <v>159</v>
      </c>
      <c r="B25" s="450"/>
      <c r="C25" s="865">
        <v>81.815460000000002</v>
      </c>
      <c r="D25" s="939">
        <v>7.4972300999280819</v>
      </c>
      <c r="E25" s="865">
        <v>6.6423599999999965</v>
      </c>
      <c r="F25" s="939">
        <f t="shared" si="0"/>
        <v>8.8360863127900746</v>
      </c>
      <c r="G25" s="866">
        <v>0.51295618356010841</v>
      </c>
      <c r="H25" s="980">
        <v>-5.4027799999999928</v>
      </c>
      <c r="I25" s="866">
        <f t="shared" si="1"/>
        <v>-6.1945528825163105</v>
      </c>
      <c r="J25" s="940">
        <v>-0.6695133339905297</v>
      </c>
    </row>
    <row r="26" spans="1:10" s="409" customFormat="1" ht="12.75" customHeight="1">
      <c r="A26" s="449" t="s">
        <v>160</v>
      </c>
      <c r="B26" s="450"/>
      <c r="C26" s="862">
        <v>13.48729</v>
      </c>
      <c r="D26" s="868">
        <v>7.9980025289203089</v>
      </c>
      <c r="E26" s="862">
        <v>0.56739000000000139</v>
      </c>
      <c r="F26" s="868">
        <f t="shared" si="0"/>
        <v>4.3915974581846724</v>
      </c>
      <c r="G26" s="863">
        <v>0.28589141826683484</v>
      </c>
      <c r="H26" s="979">
        <v>-0.66778000000000048</v>
      </c>
      <c r="I26" s="863">
        <f t="shared" si="1"/>
        <v>-4.71760295074486</v>
      </c>
      <c r="J26" s="869">
        <v>-0.57884522275697048</v>
      </c>
    </row>
    <row r="27" spans="1:10" s="409" customFormat="1" ht="5.25" customHeight="1">
      <c r="A27" s="418"/>
      <c r="B27" s="419"/>
      <c r="C27" s="308"/>
      <c r="D27" s="309"/>
      <c r="E27" s="308"/>
      <c r="F27" s="457"/>
      <c r="G27" s="1111"/>
      <c r="H27" s="308"/>
      <c r="I27" s="457"/>
      <c r="J27" s="1112"/>
    </row>
    <row r="28" spans="1:10" s="409" customFormat="1">
      <c r="A28" s="477" t="s">
        <v>36</v>
      </c>
      <c r="B28" s="478"/>
      <c r="C28" s="478"/>
      <c r="D28" s="478"/>
      <c r="E28" s="478"/>
      <c r="F28" s="478"/>
      <c r="G28" s="478"/>
      <c r="H28" s="478"/>
      <c r="I28" s="478" t="s">
        <v>36</v>
      </c>
      <c r="J28" s="479"/>
    </row>
    <row r="29" spans="1:10" s="409" customFormat="1" ht="12.75" customHeight="1">
      <c r="A29" s="447" t="s">
        <v>27</v>
      </c>
      <c r="B29" s="458"/>
      <c r="C29" s="859">
        <v>1153.32637</v>
      </c>
      <c r="D29" s="976">
        <v>8.7644649377853234</v>
      </c>
      <c r="E29" s="859">
        <v>-27.10378999999989</v>
      </c>
      <c r="F29" s="976">
        <f>IFERROR(100*E29/(C29-E29),"")</f>
        <v>-2.2960943322559544</v>
      </c>
      <c r="G29" s="860">
        <v>-0.20137311386619672</v>
      </c>
      <c r="H29" s="977">
        <v>-79.536370000000034</v>
      </c>
      <c r="I29" s="860">
        <f>IFERROR(100*H29/(C29-H29),"")</f>
        <v>-6.4513564583840068</v>
      </c>
      <c r="J29" s="978">
        <v>-0.76344935037452188</v>
      </c>
    </row>
    <row r="30" spans="1:10" s="409" customFormat="1" ht="12.75" customHeight="1">
      <c r="A30" s="459" t="s">
        <v>170</v>
      </c>
      <c r="B30" s="460"/>
      <c r="C30" s="862">
        <v>279.39679000000001</v>
      </c>
      <c r="D30" s="868">
        <v>12.243543834829172</v>
      </c>
      <c r="E30" s="862">
        <v>-6.2518499999999904</v>
      </c>
      <c r="F30" s="868">
        <f t="shared" ref="F30:F46" si="2">IFERROR(100*E30/(C30-E30),"")</f>
        <v>-2.1886503643077</v>
      </c>
      <c r="G30" s="863">
        <v>-0.21986058422858257</v>
      </c>
      <c r="H30" s="979">
        <v>-28.169899999999984</v>
      </c>
      <c r="I30" s="863">
        <f t="shared" ref="I30:I46" si="3">IFERROR(100*H30/(C30-H30),"")</f>
        <v>-9.1589567127701592</v>
      </c>
      <c r="J30" s="869">
        <v>-1.4816686352591972</v>
      </c>
    </row>
    <row r="31" spans="1:10" s="409" customFormat="1" ht="12.75" customHeight="1">
      <c r="A31" s="461" t="s">
        <v>161</v>
      </c>
      <c r="B31" s="460"/>
      <c r="C31" s="865">
        <v>20.742929999999998</v>
      </c>
      <c r="D31" s="939">
        <v>5.714753204644837</v>
      </c>
      <c r="E31" s="865">
        <v>-6.3548100000000041</v>
      </c>
      <c r="F31" s="939">
        <f t="shared" si="2"/>
        <v>-23.451439123705534</v>
      </c>
      <c r="G31" s="866">
        <v>-1.6861511411216963</v>
      </c>
      <c r="H31" s="980">
        <v>-2.731189999999998</v>
      </c>
      <c r="I31" s="866">
        <f t="shared" si="3"/>
        <v>-11.634898347627082</v>
      </c>
      <c r="J31" s="940">
        <v>-0.79190204351097115</v>
      </c>
    </row>
    <row r="32" spans="1:10" s="409" customFormat="1" ht="12.75" customHeight="1">
      <c r="A32" s="459" t="s">
        <v>168</v>
      </c>
      <c r="B32" s="460"/>
      <c r="C32" s="862">
        <v>15.954879999999999</v>
      </c>
      <c r="D32" s="868">
        <v>6.5825113796201844</v>
      </c>
      <c r="E32" s="862">
        <v>-4.4856700000000025</v>
      </c>
      <c r="F32" s="868">
        <f t="shared" si="2"/>
        <v>-21.944957449775089</v>
      </c>
      <c r="G32" s="863">
        <v>-1.6947648931205546</v>
      </c>
      <c r="H32" s="979">
        <v>-3.8270000000000017</v>
      </c>
      <c r="I32" s="863">
        <f t="shared" si="3"/>
        <v>-19.345987337907225</v>
      </c>
      <c r="J32" s="869">
        <v>-1.5759230624949154</v>
      </c>
    </row>
    <row r="33" spans="1:10" s="409" customFormat="1" ht="12.75" customHeight="1">
      <c r="A33" s="461" t="s">
        <v>187</v>
      </c>
      <c r="B33" s="460"/>
      <c r="C33" s="865">
        <v>28.454989999999999</v>
      </c>
      <c r="D33" s="939">
        <v>8.0149354170050806</v>
      </c>
      <c r="E33" s="865">
        <v>6.803090000000001</v>
      </c>
      <c r="F33" s="939">
        <f t="shared" si="2"/>
        <v>31.42029105990699</v>
      </c>
      <c r="G33" s="866">
        <v>2.2659237885053152</v>
      </c>
      <c r="H33" s="980">
        <v>7.3826299999999989</v>
      </c>
      <c r="I33" s="866">
        <f t="shared" si="3"/>
        <v>35.034661518690832</v>
      </c>
      <c r="J33" s="940">
        <v>1.8951409180057599</v>
      </c>
    </row>
    <row r="34" spans="1:10" s="409" customFormat="1" ht="12.75" customHeight="1">
      <c r="A34" s="459" t="s">
        <v>164</v>
      </c>
      <c r="B34" s="460"/>
      <c r="C34" s="862">
        <v>69.576170000000005</v>
      </c>
      <c r="D34" s="868">
        <v>11.148641881904611</v>
      </c>
      <c r="E34" s="862">
        <v>-12.467820000000003</v>
      </c>
      <c r="F34" s="868">
        <f t="shared" si="2"/>
        <v>-15.196506166996514</v>
      </c>
      <c r="G34" s="863">
        <v>-2.0109826963069484</v>
      </c>
      <c r="H34" s="979">
        <v>7.8157499999999942</v>
      </c>
      <c r="I34" s="863">
        <f t="shared" si="3"/>
        <v>12.654949561547658</v>
      </c>
      <c r="J34" s="869">
        <v>1.1280387793938242</v>
      </c>
    </row>
    <row r="35" spans="1:10" s="409" customFormat="1" ht="12.75" customHeight="1">
      <c r="A35" s="461" t="s">
        <v>162</v>
      </c>
      <c r="B35" s="460"/>
      <c r="C35" s="865">
        <v>9.4089200000000019</v>
      </c>
      <c r="D35" s="939">
        <v>6.329006042977471</v>
      </c>
      <c r="E35" s="865">
        <v>-1.2607299999999988</v>
      </c>
      <c r="F35" s="939">
        <f t="shared" si="2"/>
        <v>-11.81603895160571</v>
      </c>
      <c r="G35" s="866">
        <v>-0.74367921889911504</v>
      </c>
      <c r="H35" s="980">
        <v>-1.3674999999999997</v>
      </c>
      <c r="I35" s="866">
        <f t="shared" si="3"/>
        <v>-12.689742975867677</v>
      </c>
      <c r="J35" s="940">
        <v>-0.83375130374709183</v>
      </c>
    </row>
    <row r="36" spans="1:10" s="409" customFormat="1" ht="12.75" customHeight="1">
      <c r="A36" s="459" t="s">
        <v>167</v>
      </c>
      <c r="B36" s="460"/>
      <c r="C36" s="862">
        <v>43.049630000000001</v>
      </c>
      <c r="D36" s="868">
        <v>6.9780056396710073</v>
      </c>
      <c r="E36" s="862">
        <v>-3.3757699999999957</v>
      </c>
      <c r="F36" s="868">
        <f t="shared" si="2"/>
        <v>-7.271385922361457</v>
      </c>
      <c r="G36" s="863">
        <v>-0.54034095177645636</v>
      </c>
      <c r="H36" s="979">
        <v>2.3860400000000013</v>
      </c>
      <c r="I36" s="863">
        <f t="shared" si="3"/>
        <v>5.8677554047736598</v>
      </c>
      <c r="J36" s="869">
        <v>0.24074827053092562</v>
      </c>
    </row>
    <row r="37" spans="1:10" s="409" customFormat="1" ht="12.75" customHeight="1">
      <c r="A37" s="462" t="s">
        <v>169</v>
      </c>
      <c r="B37" s="460"/>
      <c r="C37" s="874">
        <v>56.949969999999993</v>
      </c>
      <c r="D37" s="942">
        <v>9.4487029810847822</v>
      </c>
      <c r="E37" s="874">
        <v>4.3339499999999873</v>
      </c>
      <c r="F37" s="942">
        <f t="shared" si="2"/>
        <v>8.2369400042040173</v>
      </c>
      <c r="G37" s="875">
        <v>0.62121153640485183</v>
      </c>
      <c r="H37" s="981">
        <v>6.6557099999999991</v>
      </c>
      <c r="I37" s="875">
        <f t="shared" si="3"/>
        <v>13.233537982266764</v>
      </c>
      <c r="J37" s="943">
        <v>0.64196652616994143</v>
      </c>
    </row>
    <row r="38" spans="1:10" s="409" customFormat="1" ht="12.75" customHeight="1">
      <c r="A38" s="463" t="s">
        <v>157</v>
      </c>
      <c r="B38" s="460"/>
      <c r="C38" s="876">
        <v>184.77452</v>
      </c>
      <c r="D38" s="936">
        <v>8.1915320516230441</v>
      </c>
      <c r="E38" s="876">
        <v>18.553159999999991</v>
      </c>
      <c r="F38" s="936">
        <f t="shared" si="2"/>
        <v>11.161718325490774</v>
      </c>
      <c r="G38" s="877">
        <v>0.8589108087131514</v>
      </c>
      <c r="H38" s="982">
        <v>30.635220000000004</v>
      </c>
      <c r="I38" s="877">
        <f t="shared" si="3"/>
        <v>19.875022139065123</v>
      </c>
      <c r="J38" s="937">
        <v>1.2665154467155055</v>
      </c>
    </row>
    <row r="39" spans="1:10" s="409" customFormat="1" ht="12.75" customHeight="1">
      <c r="A39" s="461" t="s">
        <v>163</v>
      </c>
      <c r="B39" s="460"/>
      <c r="C39" s="865">
        <v>127.03985000000002</v>
      </c>
      <c r="D39" s="939">
        <v>8.6301092885342818</v>
      </c>
      <c r="E39" s="865">
        <v>-13.751629999999963</v>
      </c>
      <c r="F39" s="939">
        <f t="shared" si="2"/>
        <v>-9.7673737075567111</v>
      </c>
      <c r="G39" s="866">
        <v>-0.88562508218500291</v>
      </c>
      <c r="H39" s="980">
        <v>-43.436529999999991</v>
      </c>
      <c r="I39" s="866">
        <f t="shared" si="3"/>
        <v>-25.479500444577713</v>
      </c>
      <c r="J39" s="940">
        <v>-3.2199669913480538</v>
      </c>
    </row>
    <row r="40" spans="1:10" s="409" customFormat="1" ht="12.75" customHeight="1">
      <c r="A40" s="459" t="s">
        <v>171</v>
      </c>
      <c r="B40" s="460"/>
      <c r="C40" s="862">
        <v>28.000340000000005</v>
      </c>
      <c r="D40" s="868">
        <v>10.389308640720179</v>
      </c>
      <c r="E40" s="862">
        <v>-1.3468899999999948</v>
      </c>
      <c r="F40" s="868">
        <f t="shared" si="2"/>
        <v>-4.5894961807298165</v>
      </c>
      <c r="G40" s="863">
        <v>-0.45587474351148671</v>
      </c>
      <c r="H40" s="979">
        <v>-3.8647899999999922</v>
      </c>
      <c r="I40" s="863">
        <f t="shared" si="3"/>
        <v>-12.128586953826934</v>
      </c>
      <c r="J40" s="869">
        <v>-1.589170557616276</v>
      </c>
    </row>
    <row r="41" spans="1:10" s="409" customFormat="1" ht="12.75" customHeight="1">
      <c r="A41" s="461" t="s">
        <v>166</v>
      </c>
      <c r="B41" s="460"/>
      <c r="C41" s="865">
        <v>52.033549999999991</v>
      </c>
      <c r="D41" s="939">
        <v>8.017931636502599</v>
      </c>
      <c r="E41" s="865">
        <v>6.8165799999999876</v>
      </c>
      <c r="F41" s="939">
        <f t="shared" si="2"/>
        <v>15.075269307076496</v>
      </c>
      <c r="G41" s="866">
        <v>0.99614956240652841</v>
      </c>
      <c r="H41" s="980">
        <v>3.3241899999999944</v>
      </c>
      <c r="I41" s="866">
        <f t="shared" si="3"/>
        <v>6.8245404989923788</v>
      </c>
      <c r="J41" s="940">
        <v>0.45498038043375999</v>
      </c>
    </row>
    <row r="42" spans="1:10" s="409" customFormat="1" ht="12.75" customHeight="1">
      <c r="A42" s="464" t="s">
        <v>155</v>
      </c>
      <c r="B42" s="458"/>
      <c r="C42" s="879">
        <v>133.80695</v>
      </c>
      <c r="D42" s="944">
        <v>6.8359924899538864</v>
      </c>
      <c r="E42" s="879">
        <v>-13.909239999999983</v>
      </c>
      <c r="F42" s="944">
        <f t="shared" si="2"/>
        <v>-9.4161919556684897</v>
      </c>
      <c r="G42" s="880">
        <v>-0.79816485129635151</v>
      </c>
      <c r="H42" s="983">
        <v>-29.481619999999992</v>
      </c>
      <c r="I42" s="880">
        <f t="shared" si="3"/>
        <v>-18.054919581940116</v>
      </c>
      <c r="J42" s="945">
        <v>-1.5584754491362158</v>
      </c>
    </row>
    <row r="43" spans="1:10" s="409" customFormat="1" ht="12.75" customHeight="1">
      <c r="A43" s="462" t="s">
        <v>165</v>
      </c>
      <c r="B43" s="460"/>
      <c r="C43" s="874">
        <v>42.351050000000001</v>
      </c>
      <c r="D43" s="942">
        <v>9.5273573815268744</v>
      </c>
      <c r="E43" s="874">
        <v>-8.3067199999999985</v>
      </c>
      <c r="F43" s="942">
        <f t="shared" si="2"/>
        <v>-16.397721415688054</v>
      </c>
      <c r="G43" s="875">
        <v>-1.9481866276039472</v>
      </c>
      <c r="H43" s="981">
        <v>-13.336029999999994</v>
      </c>
      <c r="I43" s="875">
        <f t="shared" si="3"/>
        <v>-23.948158172416285</v>
      </c>
      <c r="J43" s="943">
        <v>-3.4265109140615166</v>
      </c>
    </row>
    <row r="44" spans="1:10" s="409" customFormat="1" ht="12.75" customHeight="1">
      <c r="A44" s="463" t="s">
        <v>158</v>
      </c>
      <c r="B44" s="460"/>
      <c r="C44" s="876">
        <v>12.239319999999999</v>
      </c>
      <c r="D44" s="936">
        <v>6.6574132184626409</v>
      </c>
      <c r="E44" s="876">
        <v>3.5397599999999994</v>
      </c>
      <c r="F44" s="936">
        <f t="shared" si="2"/>
        <v>40.688954383899869</v>
      </c>
      <c r="G44" s="877">
        <v>1.8611228019521144</v>
      </c>
      <c r="H44" s="982">
        <v>2.0805100000000003</v>
      </c>
      <c r="I44" s="877">
        <f t="shared" si="3"/>
        <v>20.479859353605399</v>
      </c>
      <c r="J44" s="937">
        <v>1.0021846450347862</v>
      </c>
    </row>
    <row r="45" spans="1:10" s="409" customFormat="1" ht="12.75" customHeight="1">
      <c r="A45" s="461" t="s">
        <v>159</v>
      </c>
      <c r="B45" s="460"/>
      <c r="C45" s="865">
        <v>35.461390000000002</v>
      </c>
      <c r="D45" s="939">
        <v>6.3236349824968254</v>
      </c>
      <c r="E45" s="865">
        <v>3.2288300000000021</v>
      </c>
      <c r="F45" s="939">
        <f t="shared" si="2"/>
        <v>10.017293072594923</v>
      </c>
      <c r="G45" s="866">
        <v>0.44314496258155422</v>
      </c>
      <c r="H45" s="980">
        <v>-12.766819999999996</v>
      </c>
      <c r="I45" s="866">
        <f t="shared" si="3"/>
        <v>-26.471685347641962</v>
      </c>
      <c r="J45" s="940">
        <v>-2.4480670784131302</v>
      </c>
    </row>
    <row r="46" spans="1:10" s="409" customFormat="1" ht="12.75" customHeight="1">
      <c r="A46" s="459" t="s">
        <v>160</v>
      </c>
      <c r="B46" s="460"/>
      <c r="C46" s="862">
        <v>6.3697099999999995</v>
      </c>
      <c r="D46" s="868">
        <v>7.2802368459160869</v>
      </c>
      <c r="E46" s="862">
        <v>0.90182999999999858</v>
      </c>
      <c r="F46" s="868">
        <f t="shared" si="2"/>
        <v>16.493229551489762</v>
      </c>
      <c r="G46" s="863">
        <v>1.0473426289331966</v>
      </c>
      <c r="H46" s="979">
        <v>-0.70920999999999967</v>
      </c>
      <c r="I46" s="863">
        <f t="shared" si="3"/>
        <v>-10.018618659343511</v>
      </c>
      <c r="J46" s="869">
        <v>-0.70269511660937933</v>
      </c>
    </row>
    <row r="47" spans="1:10" s="409" customFormat="1" ht="5.25" customHeight="1">
      <c r="A47" s="405"/>
      <c r="B47" s="405"/>
      <c r="C47" s="438"/>
      <c r="D47" s="883"/>
      <c r="E47" s="308"/>
      <c r="F47" s="457"/>
      <c r="G47" s="1111"/>
      <c r="H47" s="308"/>
      <c r="I47" s="457"/>
      <c r="J47" s="1112"/>
    </row>
    <row r="48" spans="1:10" s="409" customFormat="1">
      <c r="A48" s="474" t="s">
        <v>38</v>
      </c>
      <c r="B48" s="475"/>
      <c r="C48" s="475"/>
      <c r="D48" s="475"/>
      <c r="E48" s="475"/>
      <c r="F48" s="475"/>
      <c r="G48" s="475"/>
      <c r="H48" s="475"/>
      <c r="I48" s="475" t="s">
        <v>38</v>
      </c>
      <c r="J48" s="476"/>
    </row>
    <row r="49" spans="1:10" s="409" customFormat="1" ht="16.399999999999999" customHeight="1" thickBot="1">
      <c r="A49" s="447" t="s">
        <v>27</v>
      </c>
      <c r="B49" s="465"/>
      <c r="C49" s="859">
        <v>1323.7960899999998</v>
      </c>
      <c r="D49" s="976">
        <v>11.236441612890518</v>
      </c>
      <c r="E49" s="859">
        <v>-108.95749000000001</v>
      </c>
      <c r="F49" s="976">
        <f>IFERROR(100*E49/(C49-E49),"")</f>
        <v>-7.6047613156199558</v>
      </c>
      <c r="G49" s="860">
        <v>-0.8702290302015836</v>
      </c>
      <c r="H49" s="977">
        <v>-38.824100000000271</v>
      </c>
      <c r="I49" s="860">
        <f>IFERROR(100*H49/(C49-H49),"")</f>
        <v>-2.8492238912150767</v>
      </c>
      <c r="J49" s="978">
        <v>-0.59816972112061428</v>
      </c>
    </row>
    <row r="50" spans="1:10" s="409" customFormat="1" ht="12.75" customHeight="1" thickTop="1" thickBot="1">
      <c r="A50" s="449" t="s">
        <v>170</v>
      </c>
      <c r="B50" s="466"/>
      <c r="C50" s="862">
        <v>343.39179000000001</v>
      </c>
      <c r="D50" s="868">
        <v>17.452068506322654</v>
      </c>
      <c r="E50" s="862">
        <v>-21.890530000000012</v>
      </c>
      <c r="F50" s="868">
        <f t="shared" ref="F50:F66" si="4">IFERROR(100*E50/(C50-E50),"")</f>
        <v>-5.9927701948454581</v>
      </c>
      <c r="G50" s="863">
        <v>-1.0785615001509541</v>
      </c>
      <c r="H50" s="979">
        <v>-1.7177199999999857</v>
      </c>
      <c r="I50" s="863">
        <f t="shared" ref="I50:I66" si="5">IFERROR(100*H50/(C50-H50),"")</f>
        <v>-0.49773186487963944</v>
      </c>
      <c r="J50" s="869">
        <v>-0.70911712592836196</v>
      </c>
    </row>
    <row r="51" spans="1:10" s="409" customFormat="1" ht="12.75" customHeight="1" thickTop="1" thickBot="1">
      <c r="A51" s="467" t="s">
        <v>161</v>
      </c>
      <c r="B51" s="466"/>
      <c r="C51" s="865">
        <v>31.745940000000001</v>
      </c>
      <c r="D51" s="939">
        <v>9.9562143394533553</v>
      </c>
      <c r="E51" s="865">
        <v>-3.3059999999998979E-2</v>
      </c>
      <c r="F51" s="939">
        <f t="shared" si="4"/>
        <v>-0.10403096384404474</v>
      </c>
      <c r="G51" s="866">
        <v>0.12546386084655126</v>
      </c>
      <c r="H51" s="980">
        <v>3.696780000000004</v>
      </c>
      <c r="I51" s="866">
        <f t="shared" si="5"/>
        <v>13.179646021485151</v>
      </c>
      <c r="J51" s="940">
        <v>1.058970496316368</v>
      </c>
    </row>
    <row r="52" spans="1:10" s="409" customFormat="1" ht="12.75" customHeight="1" thickTop="1" thickBot="1">
      <c r="A52" s="468" t="s">
        <v>168</v>
      </c>
      <c r="B52" s="466"/>
      <c r="C52" s="862">
        <v>24.155370000000005</v>
      </c>
      <c r="D52" s="868">
        <v>10.324564191882391</v>
      </c>
      <c r="E52" s="862">
        <v>1.8106800000000085</v>
      </c>
      <c r="F52" s="868">
        <f t="shared" si="4"/>
        <v>8.1034017477978377</v>
      </c>
      <c r="G52" s="863">
        <v>0.47611039633833663</v>
      </c>
      <c r="H52" s="979">
        <v>6.1146000000000065</v>
      </c>
      <c r="I52" s="863">
        <f t="shared" si="5"/>
        <v>33.893231829905304</v>
      </c>
      <c r="J52" s="869">
        <v>2.3054059781989942</v>
      </c>
    </row>
    <row r="53" spans="1:10" s="409" customFormat="1" ht="12.75" customHeight="1" thickTop="1" thickBot="1">
      <c r="A53" s="467" t="s">
        <v>187</v>
      </c>
      <c r="B53" s="466"/>
      <c r="C53" s="865">
        <v>23.537309999999998</v>
      </c>
      <c r="D53" s="939">
        <v>7.5539757790061266</v>
      </c>
      <c r="E53" s="865">
        <v>4.0098500000000001</v>
      </c>
      <c r="F53" s="939">
        <f t="shared" si="4"/>
        <v>20.534416662484524</v>
      </c>
      <c r="G53" s="866">
        <v>1.7602034613286754</v>
      </c>
      <c r="H53" s="980">
        <v>-8.7045400000000015</v>
      </c>
      <c r="I53" s="866">
        <f t="shared" si="5"/>
        <v>-26.997644365940545</v>
      </c>
      <c r="J53" s="940">
        <v>-2.986719415147471</v>
      </c>
    </row>
    <row r="54" spans="1:10" s="409" customFormat="1" ht="12.75" customHeight="1" thickTop="1" thickBot="1">
      <c r="A54" s="468" t="s">
        <v>164</v>
      </c>
      <c r="B54" s="466"/>
      <c r="C54" s="862">
        <v>81.288920000000005</v>
      </c>
      <c r="D54" s="868">
        <v>14.250574855912401</v>
      </c>
      <c r="E54" s="862">
        <v>-8.8489799999999974</v>
      </c>
      <c r="F54" s="868">
        <f t="shared" si="4"/>
        <v>-9.817157932456821</v>
      </c>
      <c r="G54" s="863">
        <v>-1.9429644001785285</v>
      </c>
      <c r="H54" s="979">
        <v>4.685450000000003</v>
      </c>
      <c r="I54" s="863">
        <f t="shared" si="5"/>
        <v>6.116498377945546</v>
      </c>
      <c r="J54" s="869">
        <v>0.21403889480936122</v>
      </c>
    </row>
    <row r="55" spans="1:10" s="409" customFormat="1" ht="12.75" customHeight="1" thickTop="1" thickBot="1">
      <c r="A55" s="467" t="s">
        <v>162</v>
      </c>
      <c r="B55" s="466"/>
      <c r="C55" s="865">
        <v>9.9029199999999999</v>
      </c>
      <c r="D55" s="939">
        <v>7.245698476561846</v>
      </c>
      <c r="E55" s="865">
        <v>-1.5771100000000011</v>
      </c>
      <c r="F55" s="939">
        <f t="shared" si="4"/>
        <v>-13.737856085741946</v>
      </c>
      <c r="G55" s="866">
        <v>-0.97256103091227697</v>
      </c>
      <c r="H55" s="980">
        <v>-2.7471900000000034</v>
      </c>
      <c r="I55" s="866">
        <f t="shared" si="5"/>
        <v>-21.716728154933062</v>
      </c>
      <c r="J55" s="940">
        <v>-2.1911939914684426</v>
      </c>
    </row>
    <row r="56" spans="1:10" s="409" customFormat="1" ht="12.75" customHeight="1" thickTop="1" thickBot="1">
      <c r="A56" s="468" t="s">
        <v>167</v>
      </c>
      <c r="B56" s="466"/>
      <c r="C56" s="862">
        <v>53.002200000000002</v>
      </c>
      <c r="D56" s="868">
        <v>9.9668585621003825</v>
      </c>
      <c r="E56" s="862">
        <v>-1.0960699999999974</v>
      </c>
      <c r="F56" s="868">
        <f t="shared" si="4"/>
        <v>-2.0260721830845929</v>
      </c>
      <c r="G56" s="863">
        <v>-3.8101171549826063E-2</v>
      </c>
      <c r="H56" s="979">
        <v>0.22549000000000063</v>
      </c>
      <c r="I56" s="863">
        <f t="shared" si="5"/>
        <v>0.42725285452617384</v>
      </c>
      <c r="J56" s="869">
        <v>3.4730577731417966E-2</v>
      </c>
    </row>
    <row r="57" spans="1:10" s="409" customFormat="1" ht="12.75" customHeight="1" thickTop="1" thickBot="1">
      <c r="A57" s="469" t="s">
        <v>169</v>
      </c>
      <c r="B57" s="466"/>
      <c r="C57" s="874">
        <v>73.261619999999994</v>
      </c>
      <c r="D57" s="942">
        <v>15.339373624268573</v>
      </c>
      <c r="E57" s="874">
        <v>-9.0212199999999996</v>
      </c>
      <c r="F57" s="942">
        <f t="shared" si="4"/>
        <v>-10.963671161569048</v>
      </c>
      <c r="G57" s="875">
        <v>-1.8454780800493982</v>
      </c>
      <c r="H57" s="981">
        <v>0.96187000000000467</v>
      </c>
      <c r="I57" s="875">
        <f t="shared" si="5"/>
        <v>1.3303918754905859</v>
      </c>
      <c r="J57" s="943">
        <v>-0.2824514934832294</v>
      </c>
    </row>
    <row r="58" spans="1:10" s="409" customFormat="1" ht="12.75" customHeight="1" thickTop="1" thickBot="1">
      <c r="A58" s="470" t="s">
        <v>157</v>
      </c>
      <c r="B58" s="466"/>
      <c r="C58" s="876">
        <v>166.40591000000001</v>
      </c>
      <c r="D58" s="936">
        <v>8.2841360744486412</v>
      </c>
      <c r="E58" s="876">
        <v>-19.483380000000011</v>
      </c>
      <c r="F58" s="936">
        <f t="shared" si="4"/>
        <v>-10.481174036438576</v>
      </c>
      <c r="G58" s="877">
        <v>-0.84694530165758763</v>
      </c>
      <c r="H58" s="982">
        <v>-8.746670000000023</v>
      </c>
      <c r="I58" s="877">
        <f t="shared" si="5"/>
        <v>-4.9937431695268328</v>
      </c>
      <c r="J58" s="937">
        <v>-0.65492602980018333</v>
      </c>
    </row>
    <row r="59" spans="1:10" s="409" customFormat="1" ht="12.75" customHeight="1" thickTop="1" thickBot="1">
      <c r="A59" s="467" t="s">
        <v>163</v>
      </c>
      <c r="B59" s="466"/>
      <c r="C59" s="865">
        <v>159.50045</v>
      </c>
      <c r="D59" s="939">
        <v>12.412142608439352</v>
      </c>
      <c r="E59" s="865">
        <v>-25.264109999999988</v>
      </c>
      <c r="F59" s="939">
        <f t="shared" si="4"/>
        <v>-13.673677462820786</v>
      </c>
      <c r="G59" s="866">
        <v>-1.8331387527862777</v>
      </c>
      <c r="H59" s="980">
        <v>-3.6663899999999785</v>
      </c>
      <c r="I59" s="866">
        <f t="shared" si="5"/>
        <v>-2.2470190634322385</v>
      </c>
      <c r="J59" s="940">
        <v>-0.46854779856968953</v>
      </c>
    </row>
    <row r="60" spans="1:10" s="409" customFormat="1" ht="12.75" customHeight="1" thickTop="1" thickBot="1">
      <c r="A60" s="468" t="s">
        <v>171</v>
      </c>
      <c r="B60" s="466"/>
      <c r="C60" s="862">
        <v>39.591490000000007</v>
      </c>
      <c r="D60" s="868">
        <v>16.910568626476135</v>
      </c>
      <c r="E60" s="862">
        <v>0.34451000000000676</v>
      </c>
      <c r="F60" s="868">
        <f t="shared" si="4"/>
        <v>0.87780002435857929</v>
      </c>
      <c r="G60" s="863">
        <v>0.23014291435628209</v>
      </c>
      <c r="H60" s="979">
        <v>-3.6536399999999958</v>
      </c>
      <c r="I60" s="863">
        <f t="shared" si="5"/>
        <v>-8.4486738737980343</v>
      </c>
      <c r="J60" s="869">
        <v>-2.2205803250741418</v>
      </c>
    </row>
    <row r="61" spans="1:10" s="409" customFormat="1" ht="12.75" customHeight="1" thickTop="1" thickBot="1">
      <c r="A61" s="467" t="s">
        <v>166</v>
      </c>
      <c r="B61" s="466"/>
      <c r="C61" s="865">
        <v>54.888239999999996</v>
      </c>
      <c r="D61" s="939">
        <v>8.511468148332991</v>
      </c>
      <c r="E61" s="865">
        <v>-2.4664199999999994</v>
      </c>
      <c r="F61" s="939">
        <f t="shared" si="4"/>
        <v>-4.3002957388292415</v>
      </c>
      <c r="G61" s="866">
        <v>-0.47713181646151526</v>
      </c>
      <c r="H61" s="980">
        <v>-5.8174100000000095</v>
      </c>
      <c r="I61" s="866">
        <f t="shared" si="5"/>
        <v>-9.5829795084971643</v>
      </c>
      <c r="J61" s="940">
        <v>-1.301524292357195</v>
      </c>
    </row>
    <row r="62" spans="1:10" s="409" customFormat="1" ht="12.75" customHeight="1" thickTop="1" thickBot="1">
      <c r="A62" s="471" t="s">
        <v>155</v>
      </c>
      <c r="B62" s="472"/>
      <c r="C62" s="879">
        <v>137.38206</v>
      </c>
      <c r="D62" s="944">
        <v>7.2547872600389542</v>
      </c>
      <c r="E62" s="879">
        <v>-20.219810000000024</v>
      </c>
      <c r="F62" s="944">
        <f t="shared" si="4"/>
        <v>-12.829676449905081</v>
      </c>
      <c r="G62" s="880">
        <v>-1.0797518171790212</v>
      </c>
      <c r="H62" s="983">
        <v>-27.829739999999987</v>
      </c>
      <c r="I62" s="880">
        <f t="shared" si="5"/>
        <v>-16.844886382207562</v>
      </c>
      <c r="J62" s="945">
        <v>-1.512676192199967</v>
      </c>
    </row>
    <row r="63" spans="1:10" s="409" customFormat="1" ht="12.75" customHeight="1" thickTop="1" thickBot="1">
      <c r="A63" s="469" t="s">
        <v>165</v>
      </c>
      <c r="B63" s="466"/>
      <c r="C63" s="874">
        <v>46.093210000000006</v>
      </c>
      <c r="D63" s="942">
        <v>12.96767414079528</v>
      </c>
      <c r="E63" s="874">
        <v>-7.1742699999999928</v>
      </c>
      <c r="F63" s="942">
        <f t="shared" si="4"/>
        <v>-13.468386340033343</v>
      </c>
      <c r="G63" s="875">
        <v>-1.6935946190575759</v>
      </c>
      <c r="H63" s="981">
        <v>-2.1591099999999912</v>
      </c>
      <c r="I63" s="875">
        <f t="shared" si="5"/>
        <v>-4.4746242253222048</v>
      </c>
      <c r="J63" s="943">
        <v>-0.97932380312585821</v>
      </c>
    </row>
    <row r="64" spans="1:10" s="409" customFormat="1" ht="12.75" customHeight="1" thickTop="1" thickBot="1">
      <c r="A64" s="470" t="s">
        <v>158</v>
      </c>
      <c r="B64" s="466"/>
      <c r="C64" s="876">
        <v>15.889899999999999</v>
      </c>
      <c r="D64" s="936">
        <v>9.7138759525954974</v>
      </c>
      <c r="E64" s="876">
        <v>-9.5699999999999008E-2</v>
      </c>
      <c r="F64" s="936">
        <f t="shared" si="4"/>
        <v>-0.59866379741766973</v>
      </c>
      <c r="G64" s="877">
        <v>-0.45325109559665577</v>
      </c>
      <c r="H64" s="982">
        <v>3.5054199999999991</v>
      </c>
      <c r="I64" s="877">
        <f t="shared" si="5"/>
        <v>28.304942960867145</v>
      </c>
      <c r="J64" s="937">
        <v>2.0624449328180177</v>
      </c>
    </row>
    <row r="65" spans="1:10" s="409" customFormat="1" ht="12.75" customHeight="1" thickTop="1" thickBot="1">
      <c r="A65" s="467" t="s">
        <v>159</v>
      </c>
      <c r="B65" s="466"/>
      <c r="C65" s="865">
        <v>46.354069999999993</v>
      </c>
      <c r="D65" s="939">
        <v>8.7378008107891763</v>
      </c>
      <c r="E65" s="865">
        <v>3.4135299999999802</v>
      </c>
      <c r="F65" s="939">
        <f t="shared" si="4"/>
        <v>7.9494342642174018</v>
      </c>
      <c r="G65" s="866">
        <v>0.60808458392061482</v>
      </c>
      <c r="H65" s="980">
        <v>7.3640399999999886</v>
      </c>
      <c r="I65" s="866">
        <f t="shared" si="5"/>
        <v>18.886982133637723</v>
      </c>
      <c r="J65" s="940">
        <v>1.2129838910458117</v>
      </c>
    </row>
    <row r="66" spans="1:10" s="409" customFormat="1" ht="12.75" customHeight="1" thickTop="1" thickBot="1">
      <c r="A66" s="473" t="s">
        <v>160</v>
      </c>
      <c r="B66" s="1113"/>
      <c r="C66" s="871">
        <v>7.1175799999999985</v>
      </c>
      <c r="D66" s="984">
        <v>8.7719678787518731</v>
      </c>
      <c r="E66" s="871">
        <v>-0.33444000000000251</v>
      </c>
      <c r="F66" s="984">
        <f t="shared" si="4"/>
        <v>-4.487910660465249</v>
      </c>
      <c r="G66" s="946">
        <v>-0.56625911348872648</v>
      </c>
      <c r="H66" s="985">
        <v>4.1429999999997413E-2</v>
      </c>
      <c r="I66" s="946">
        <f t="shared" si="5"/>
        <v>0.58548787122937485</v>
      </c>
      <c r="J66" s="986">
        <v>-0.49456298818600253</v>
      </c>
    </row>
    <row r="67" spans="1:10" ht="4.5" customHeight="1" thickTop="1"/>
    <row r="68" spans="1:10">
      <c r="A68" s="771" t="s">
        <v>344</v>
      </c>
      <c r="I68" s="1261" t="s">
        <v>528</v>
      </c>
      <c r="J68" s="1261"/>
    </row>
    <row r="71" spans="1:10" ht="13.65" customHeight="1"/>
  </sheetData>
  <mergeCells count="9">
    <mergeCell ref="I7:J7"/>
    <mergeCell ref="I68:J68"/>
    <mergeCell ref="A2:J2"/>
    <mergeCell ref="A5:A6"/>
    <mergeCell ref="B5:B6"/>
    <mergeCell ref="C5:C6"/>
    <mergeCell ref="D5:D6"/>
    <mergeCell ref="E5:G5"/>
    <mergeCell ref="H5:J5"/>
  </mergeCells>
  <hyperlinks>
    <hyperlink ref="J4" location="'Indice tablas Mujeres'!A1" display="Indice" xr:uid="{00000000-0004-0000-1C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2" orientation="portrait" r:id="rId1"/>
  <headerFooter differentFirst="1">
    <oddFooter>&amp;C&amp;P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D9BCD"/>
    <pageSetUpPr fitToPage="1"/>
  </sheetPr>
  <dimension ref="A1:I150"/>
  <sheetViews>
    <sheetView view="pageBreakPreview" zoomScaleNormal="100" zoomScaleSheetLayoutView="100" workbookViewId="0">
      <selection activeCell="A2" sqref="A2:B2"/>
    </sheetView>
  </sheetViews>
  <sheetFormatPr baseColWidth="10" defaultRowHeight="14.5"/>
  <cols>
    <col min="1" max="1" width="16.1796875" customWidth="1"/>
  </cols>
  <sheetData>
    <row r="1" spans="1:9" ht="59.4" customHeight="1">
      <c r="A1" s="767" t="s">
        <v>548</v>
      </c>
      <c r="E1" s="270"/>
      <c r="F1" s="270"/>
      <c r="G1" s="270"/>
      <c r="H1" s="270"/>
      <c r="I1" s="270"/>
    </row>
    <row r="2" spans="1:9">
      <c r="A2" s="1161" t="s">
        <v>517</v>
      </c>
      <c r="B2" s="688"/>
      <c r="C2" s="688"/>
      <c r="D2" s="688"/>
      <c r="E2" s="688"/>
      <c r="F2" s="688"/>
      <c r="G2" s="688"/>
    </row>
    <row r="3" spans="1:9" ht="15" customHeight="1">
      <c r="A3" s="270"/>
      <c r="B3" s="270"/>
      <c r="C3" s="270"/>
      <c r="D3" s="270"/>
      <c r="E3" s="270"/>
      <c r="F3" s="270"/>
      <c r="G3" s="927" t="s">
        <v>212</v>
      </c>
    </row>
    <row r="4" spans="1:9" ht="26">
      <c r="A4" s="1222" t="s">
        <v>233</v>
      </c>
      <c r="B4" s="1223" t="s">
        <v>234</v>
      </c>
      <c r="C4" s="1224"/>
      <c r="D4" s="1223" t="s">
        <v>235</v>
      </c>
      <c r="E4" s="1224"/>
      <c r="F4" s="685" t="s">
        <v>236</v>
      </c>
      <c r="G4" s="685" t="s">
        <v>40</v>
      </c>
    </row>
    <row r="5" spans="1:9" ht="34.5">
      <c r="A5" s="1222"/>
      <c r="B5" s="686" t="s">
        <v>237</v>
      </c>
      <c r="C5" s="686" t="s">
        <v>238</v>
      </c>
      <c r="D5" s="686" t="s">
        <v>237</v>
      </c>
      <c r="E5" s="686" t="s">
        <v>238</v>
      </c>
      <c r="F5" s="686" t="s">
        <v>237</v>
      </c>
      <c r="G5" s="687" t="s">
        <v>237</v>
      </c>
    </row>
    <row r="6" spans="1:9">
      <c r="A6" s="671" t="s">
        <v>170</v>
      </c>
      <c r="B6" s="1130">
        <v>1878336.89</v>
      </c>
      <c r="C6" s="672">
        <v>53.048203947441465</v>
      </c>
      <c r="D6" s="673">
        <v>1662469.58</v>
      </c>
      <c r="E6" s="672">
        <v>46.951654841990219</v>
      </c>
      <c r="F6" s="673">
        <v>5.0000000002328306</v>
      </c>
      <c r="G6" s="673">
        <v>3540811.4699999997</v>
      </c>
    </row>
    <row r="7" spans="1:9">
      <c r="A7" s="674" t="s">
        <v>161</v>
      </c>
      <c r="B7" s="1131">
        <v>338679.21</v>
      </c>
      <c r="C7" s="675">
        <v>53.492754264125431</v>
      </c>
      <c r="D7" s="676">
        <v>294445.78999999998</v>
      </c>
      <c r="E7" s="675">
        <v>46.506298064697503</v>
      </c>
      <c r="F7" s="676">
        <v>6</v>
      </c>
      <c r="G7" s="676">
        <v>633131</v>
      </c>
    </row>
    <row r="8" spans="1:9">
      <c r="A8" s="671" t="s">
        <v>168</v>
      </c>
      <c r="B8" s="1130">
        <v>198682</v>
      </c>
      <c r="C8" s="672">
        <v>50.247960872133753</v>
      </c>
      <c r="D8" s="673">
        <v>196721.11</v>
      </c>
      <c r="E8" s="672">
        <v>49.75203912786624</v>
      </c>
      <c r="F8" s="673">
        <v>0</v>
      </c>
      <c r="G8" s="673">
        <v>395403.11000000004</v>
      </c>
    </row>
    <row r="9" spans="1:9">
      <c r="A9" s="674" t="s">
        <v>156</v>
      </c>
      <c r="B9" s="1131">
        <v>268224.32</v>
      </c>
      <c r="C9" s="675">
        <v>53.611636579880511</v>
      </c>
      <c r="D9" s="676">
        <v>232085.58</v>
      </c>
      <c r="E9" s="675">
        <v>46.388365418880674</v>
      </c>
      <c r="F9" s="676">
        <v>-9.9999999511055648E-3</v>
      </c>
      <c r="G9" s="676">
        <v>500309.89000000013</v>
      </c>
    </row>
    <row r="10" spans="1:9">
      <c r="A10" s="671" t="s">
        <v>164</v>
      </c>
      <c r="B10" s="1130">
        <v>500009.16</v>
      </c>
      <c r="C10" s="672">
        <v>51.692574631053859</v>
      </c>
      <c r="D10" s="673">
        <v>467263.47</v>
      </c>
      <c r="E10" s="672">
        <v>48.30721860243559</v>
      </c>
      <c r="F10" s="673">
        <v>2.0000000000582077</v>
      </c>
      <c r="G10" s="673">
        <v>967274.62999999989</v>
      </c>
    </row>
    <row r="11" spans="1:9">
      <c r="A11" s="674" t="s">
        <v>162</v>
      </c>
      <c r="B11" s="1131">
        <v>120702.21</v>
      </c>
      <c r="C11" s="675">
        <v>51.232914273878002</v>
      </c>
      <c r="D11" s="676">
        <v>114892.84</v>
      </c>
      <c r="E11" s="675">
        <v>48.767085726122012</v>
      </c>
      <c r="F11" s="676">
        <v>0</v>
      </c>
      <c r="G11" s="676">
        <v>235595.04999999996</v>
      </c>
    </row>
    <row r="12" spans="1:9">
      <c r="A12" s="671" t="s">
        <v>546</v>
      </c>
      <c r="B12" s="1130">
        <v>451265.84</v>
      </c>
      <c r="C12" s="672">
        <v>55.690905381640732</v>
      </c>
      <c r="D12" s="673">
        <v>359035.53</v>
      </c>
      <c r="E12" s="672">
        <v>44.30872438710901</v>
      </c>
      <c r="F12" s="673">
        <v>2.9999999999417923</v>
      </c>
      <c r="G12" s="673">
        <v>810304.37</v>
      </c>
    </row>
    <row r="13" spans="1:9">
      <c r="A13" s="674" t="s">
        <v>167</v>
      </c>
      <c r="B13" s="1131">
        <v>519746.11</v>
      </c>
      <c r="C13" s="675">
        <v>52.239838405969337</v>
      </c>
      <c r="D13" s="676">
        <v>475175.79</v>
      </c>
      <c r="E13" s="675">
        <v>47.76006208883183</v>
      </c>
      <c r="F13" s="676">
        <v>0.99000000004889444</v>
      </c>
      <c r="G13" s="676">
        <v>994922.8899999999</v>
      </c>
    </row>
    <row r="14" spans="1:9">
      <c r="A14" s="671" t="s">
        <v>157</v>
      </c>
      <c r="B14" s="1130">
        <v>2030460.05</v>
      </c>
      <c r="C14" s="672">
        <v>52.402544170478031</v>
      </c>
      <c r="D14" s="673">
        <v>1844270.58</v>
      </c>
      <c r="E14" s="672">
        <v>47.597326788460144</v>
      </c>
      <c r="F14" s="673">
        <v>4.9999999997671694</v>
      </c>
      <c r="G14" s="673">
        <v>3874735.63</v>
      </c>
    </row>
    <row r="15" spans="1:9">
      <c r="A15" s="674" t="s">
        <v>239</v>
      </c>
      <c r="B15" s="1131">
        <v>1201129.53</v>
      </c>
      <c r="C15" s="675">
        <v>53.023357837209439</v>
      </c>
      <c r="D15" s="676">
        <v>1064152.26</v>
      </c>
      <c r="E15" s="675">
        <v>46.976553873631879</v>
      </c>
      <c r="F15" s="676">
        <v>2</v>
      </c>
      <c r="G15" s="676">
        <v>2265283.79</v>
      </c>
    </row>
    <row r="16" spans="1:9">
      <c r="A16" s="671" t="s">
        <v>171</v>
      </c>
      <c r="B16" s="1130">
        <v>224116.11</v>
      </c>
      <c r="C16" s="672">
        <v>53.455879303058907</v>
      </c>
      <c r="D16" s="673">
        <v>195138.26</v>
      </c>
      <c r="E16" s="672">
        <v>46.544120696941093</v>
      </c>
      <c r="F16" s="673">
        <v>0</v>
      </c>
      <c r="G16" s="673">
        <v>419254.37</v>
      </c>
    </row>
    <row r="17" spans="1:9">
      <c r="A17" s="674" t="s">
        <v>166</v>
      </c>
      <c r="B17" s="1131">
        <v>555517.05000000005</v>
      </c>
      <c r="C17" s="675">
        <v>50.626367006656416</v>
      </c>
      <c r="D17" s="676">
        <v>541769.94999999995</v>
      </c>
      <c r="E17" s="675">
        <v>49.373541859566487</v>
      </c>
      <c r="F17" s="676">
        <v>1</v>
      </c>
      <c r="G17" s="676">
        <v>1097288</v>
      </c>
    </row>
    <row r="18" spans="1:9">
      <c r="A18" s="677" t="s">
        <v>243</v>
      </c>
      <c r="B18" s="1132">
        <v>2024402</v>
      </c>
      <c r="C18" s="678">
        <v>52.143816429096539</v>
      </c>
      <c r="D18" s="679">
        <v>1857934.37</v>
      </c>
      <c r="E18" s="678">
        <v>47.856003267428669</v>
      </c>
      <c r="F18" s="679">
        <v>7</v>
      </c>
      <c r="G18" s="679">
        <v>3882343.3699999996</v>
      </c>
      <c r="H18" s="930"/>
    </row>
    <row r="19" spans="1:9">
      <c r="A19" s="674" t="s">
        <v>165</v>
      </c>
      <c r="B19" s="1131">
        <v>378920.53</v>
      </c>
      <c r="C19" s="675">
        <v>55.537081165516099</v>
      </c>
      <c r="D19" s="676">
        <v>303363.32</v>
      </c>
      <c r="E19" s="675">
        <v>44.46292030014957</v>
      </c>
      <c r="F19" s="676">
        <v>-1.0000000067520887E-2</v>
      </c>
      <c r="G19" s="676">
        <v>682283.84</v>
      </c>
    </row>
    <row r="20" spans="1:9">
      <c r="A20" s="671" t="s">
        <v>158</v>
      </c>
      <c r="B20" s="1133">
        <v>167576.84</v>
      </c>
      <c r="C20" s="672">
        <v>53.074127724451216</v>
      </c>
      <c r="D20" s="673">
        <v>148164.26</v>
      </c>
      <c r="E20" s="672">
        <v>46.925869108397066</v>
      </c>
      <c r="F20" s="673">
        <v>9.9999999802093953E-3</v>
      </c>
      <c r="G20" s="673">
        <v>315741.11</v>
      </c>
    </row>
    <row r="21" spans="1:9">
      <c r="A21" s="674" t="s">
        <v>159</v>
      </c>
      <c r="B21" s="1134">
        <v>535111.84</v>
      </c>
      <c r="C21" s="675">
        <v>51.611665675881575</v>
      </c>
      <c r="D21" s="676">
        <v>501688.84</v>
      </c>
      <c r="E21" s="675">
        <v>48.388009286807865</v>
      </c>
      <c r="F21" s="676">
        <v>3.3699999999953434</v>
      </c>
      <c r="G21" s="676">
        <v>1036804.0499999999</v>
      </c>
    </row>
    <row r="22" spans="1:9">
      <c r="A22" s="671" t="s">
        <v>160</v>
      </c>
      <c r="B22" s="1133">
        <v>72644.47</v>
      </c>
      <c r="C22" s="672">
        <v>51.185151526275618</v>
      </c>
      <c r="D22" s="673">
        <v>69280.42</v>
      </c>
      <c r="E22" s="672">
        <v>48.814848473724375</v>
      </c>
      <c r="F22" s="673">
        <v>0</v>
      </c>
      <c r="G22" s="673">
        <v>141924.89000000001</v>
      </c>
    </row>
    <row r="23" spans="1:9">
      <c r="A23" s="674" t="s">
        <v>240</v>
      </c>
      <c r="B23" s="1131">
        <v>12942.42</v>
      </c>
      <c r="C23" s="675">
        <v>52.167025802129658</v>
      </c>
      <c r="D23" s="676">
        <v>11867.16</v>
      </c>
      <c r="E23" s="675">
        <v>47.832974197870335</v>
      </c>
      <c r="F23" s="676">
        <v>0</v>
      </c>
      <c r="G23" s="676">
        <v>24809.58</v>
      </c>
    </row>
    <row r="24" spans="1:9">
      <c r="A24" s="671" t="s">
        <v>241</v>
      </c>
      <c r="B24" s="1133">
        <v>13149.58</v>
      </c>
      <c r="C24" s="672">
        <v>50.203358731062899</v>
      </c>
      <c r="D24" s="673">
        <v>13043.05</v>
      </c>
      <c r="E24" s="672">
        <v>49.796641268937101</v>
      </c>
      <c r="F24" s="673">
        <v>0</v>
      </c>
      <c r="G24" s="673">
        <v>26192.63</v>
      </c>
    </row>
    <row r="25" spans="1:9">
      <c r="A25" s="680" t="s">
        <v>547</v>
      </c>
      <c r="B25" s="1135">
        <v>11491616.16</v>
      </c>
      <c r="C25" s="681">
        <v>52.606658747363554</v>
      </c>
      <c r="D25" s="682">
        <v>10352762.16</v>
      </c>
      <c r="E25" s="681">
        <v>47.393179380587526</v>
      </c>
      <c r="F25" s="682">
        <v>35.359999999403954</v>
      </c>
      <c r="G25" s="682">
        <v>21844413.68</v>
      </c>
      <c r="H25" s="930"/>
      <c r="I25" s="1001"/>
    </row>
    <row r="26" spans="1:9">
      <c r="A26" s="1048" t="s">
        <v>424</v>
      </c>
      <c r="B26" s="683"/>
      <c r="C26" s="683"/>
      <c r="D26" s="683"/>
      <c r="E26" s="683"/>
      <c r="F26" s="683"/>
      <c r="G26" s="684"/>
      <c r="H26" s="1213"/>
    </row>
    <row r="83" spans="2:7">
      <c r="B83">
        <v>1745459.05</v>
      </c>
      <c r="D83">
        <v>1508487.58</v>
      </c>
      <c r="F83">
        <v>3</v>
      </c>
      <c r="G83">
        <v>3253949.63</v>
      </c>
    </row>
    <row r="84" spans="2:7">
      <c r="B84">
        <v>315490.89</v>
      </c>
      <c r="D84">
        <v>269364.78999999998</v>
      </c>
      <c r="F84">
        <v>5.0600000000558794</v>
      </c>
      <c r="G84">
        <v>584860.74</v>
      </c>
    </row>
    <row r="85" spans="2:7">
      <c r="B85">
        <v>188756.26</v>
      </c>
      <c r="D85">
        <v>181442.79</v>
      </c>
      <c r="F85">
        <v>-5.8207660913467407E-11</v>
      </c>
      <c r="G85">
        <v>370199.05</v>
      </c>
    </row>
    <row r="86" spans="2:7">
      <c r="B86">
        <v>236481.89</v>
      </c>
      <c r="D86">
        <v>204126.47</v>
      </c>
      <c r="F86">
        <v>1.0000000009313226E-2</v>
      </c>
      <c r="G86">
        <v>440608.37</v>
      </c>
    </row>
    <row r="87" spans="2:7">
      <c r="B87">
        <v>435541.32</v>
      </c>
      <c r="D87">
        <v>396376.47</v>
      </c>
      <c r="F87">
        <v>1</v>
      </c>
      <c r="G87">
        <v>831918.79</v>
      </c>
    </row>
    <row r="88" spans="2:7">
      <c r="B88">
        <v>115066.47</v>
      </c>
      <c r="D88">
        <v>106570.47</v>
      </c>
      <c r="F88">
        <v>1.0000000009313226E-2</v>
      </c>
      <c r="G88">
        <v>221636.95</v>
      </c>
    </row>
    <row r="89" spans="2:7">
      <c r="B89">
        <v>496305</v>
      </c>
      <c r="D89">
        <v>435953.05</v>
      </c>
      <c r="F89">
        <v>4.8999999999068677</v>
      </c>
      <c r="G89">
        <v>932262.95</v>
      </c>
    </row>
    <row r="90" spans="2:7">
      <c r="B90">
        <v>428304.11</v>
      </c>
      <c r="D90">
        <v>320701.05</v>
      </c>
      <c r="F90">
        <v>2.0000000001164153</v>
      </c>
      <c r="G90">
        <v>749007.16</v>
      </c>
    </row>
    <row r="91" spans="2:7">
      <c r="B91">
        <v>1853527.26</v>
      </c>
      <c r="D91">
        <v>1665597.32</v>
      </c>
      <c r="F91">
        <v>6</v>
      </c>
      <c r="G91">
        <v>3519130.58</v>
      </c>
    </row>
    <row r="92" spans="2:7">
      <c r="B92">
        <v>1085941.58</v>
      </c>
      <c r="D92">
        <v>934110.79</v>
      </c>
      <c r="F92">
        <v>3.0499999998137355</v>
      </c>
      <c r="G92">
        <v>2020055.42</v>
      </c>
    </row>
    <row r="93" spans="2:7">
      <c r="B93">
        <v>220854.16</v>
      </c>
      <c r="D93">
        <v>182816.58</v>
      </c>
      <c r="F93">
        <v>0</v>
      </c>
      <c r="G93">
        <v>403670.74</v>
      </c>
    </row>
    <row r="94" spans="2:7">
      <c r="B94">
        <v>527084.84</v>
      </c>
      <c r="D94">
        <v>505698.63</v>
      </c>
      <c r="F94">
        <v>1</v>
      </c>
      <c r="G94">
        <v>1032784.47</v>
      </c>
    </row>
    <row r="95" spans="2:7">
      <c r="B95">
        <v>1763823.2</v>
      </c>
      <c r="D95">
        <v>1548494.85</v>
      </c>
      <c r="F95">
        <v>1</v>
      </c>
      <c r="G95">
        <v>3312319.05</v>
      </c>
    </row>
    <row r="96" spans="2:7">
      <c r="B96">
        <v>317727.90000000002</v>
      </c>
      <c r="D96">
        <v>274146.59999999998</v>
      </c>
      <c r="F96">
        <v>13.199999999953434</v>
      </c>
      <c r="G96">
        <v>591887.69999999995</v>
      </c>
    </row>
    <row r="97" spans="2:7">
      <c r="B97">
        <v>188802.45</v>
      </c>
      <c r="D97">
        <v>183694.6</v>
      </c>
      <c r="F97">
        <v>-5.8207660913467407E-11</v>
      </c>
      <c r="G97">
        <v>372497.05</v>
      </c>
    </row>
    <row r="98" spans="2:7">
      <c r="B98">
        <v>246570.05</v>
      </c>
      <c r="D98">
        <v>211450.3</v>
      </c>
      <c r="F98">
        <v>0</v>
      </c>
      <c r="G98">
        <v>458020.35</v>
      </c>
    </row>
    <row r="99" spans="2:7">
      <c r="B99">
        <v>457193.4</v>
      </c>
      <c r="D99">
        <v>418379.05</v>
      </c>
      <c r="F99">
        <v>1</v>
      </c>
      <c r="G99">
        <v>875573.45</v>
      </c>
    </row>
    <row r="100" spans="2:7">
      <c r="B100">
        <v>115738.3</v>
      </c>
      <c r="D100">
        <v>108080.5</v>
      </c>
      <c r="F100">
        <v>0</v>
      </c>
      <c r="G100">
        <v>223818.8</v>
      </c>
    </row>
    <row r="101" spans="2:7">
      <c r="B101">
        <v>497485.35</v>
      </c>
      <c r="D101">
        <v>442991.35</v>
      </c>
      <c r="F101">
        <v>2</v>
      </c>
      <c r="G101">
        <v>940478.7</v>
      </c>
    </row>
    <row r="102" spans="2:7">
      <c r="B102">
        <v>428389.55</v>
      </c>
      <c r="D102">
        <v>325909.25</v>
      </c>
      <c r="F102">
        <v>5</v>
      </c>
      <c r="G102">
        <v>754303.8</v>
      </c>
    </row>
    <row r="103" spans="2:7">
      <c r="B103">
        <v>1899682</v>
      </c>
      <c r="D103">
        <v>1716090.9</v>
      </c>
      <c r="F103">
        <v>7</v>
      </c>
      <c r="G103">
        <v>3615779.9</v>
      </c>
    </row>
    <row r="104" spans="2:7">
      <c r="B104">
        <v>1108477.7</v>
      </c>
      <c r="D104">
        <v>964549.05</v>
      </c>
      <c r="F104">
        <v>1</v>
      </c>
      <c r="G104">
        <v>2073027.75</v>
      </c>
    </row>
    <row r="105" spans="2:7">
      <c r="B105">
        <v>219722.45</v>
      </c>
      <c r="D105">
        <v>185350.75</v>
      </c>
      <c r="F105">
        <v>0</v>
      </c>
      <c r="G105">
        <v>405073.2</v>
      </c>
    </row>
    <row r="106" spans="2:7">
      <c r="B106">
        <v>529825.1</v>
      </c>
      <c r="D106">
        <v>512436.5</v>
      </c>
      <c r="F106">
        <v>1</v>
      </c>
      <c r="G106">
        <v>1042262.6</v>
      </c>
    </row>
    <row r="107" spans="2:7">
      <c r="B107">
        <v>1795660.17</v>
      </c>
      <c r="D107">
        <v>1581015.33</v>
      </c>
      <c r="F107">
        <v>1</v>
      </c>
      <c r="G107">
        <v>3376676.5</v>
      </c>
    </row>
    <row r="108" spans="2:7">
      <c r="B108">
        <v>324424.61</v>
      </c>
      <c r="D108">
        <v>282797.5</v>
      </c>
      <c r="F108">
        <v>14.60999999998603</v>
      </c>
      <c r="G108">
        <v>607236.72</v>
      </c>
    </row>
    <row r="109" spans="2:7">
      <c r="B109">
        <v>192315.33</v>
      </c>
      <c r="D109">
        <v>187758.06</v>
      </c>
      <c r="F109">
        <v>0</v>
      </c>
      <c r="G109">
        <v>380073.39</v>
      </c>
    </row>
    <row r="110" spans="2:7">
      <c r="B110">
        <v>254114.56</v>
      </c>
      <c r="D110">
        <v>218797.17</v>
      </c>
      <c r="F110">
        <v>-1.0000000009313226E-2</v>
      </c>
      <c r="G110">
        <v>472911.72</v>
      </c>
    </row>
    <row r="111" spans="2:7">
      <c r="B111">
        <v>472649.22</v>
      </c>
      <c r="D111">
        <v>437556.06</v>
      </c>
      <c r="F111">
        <v>2</v>
      </c>
      <c r="G111">
        <v>910207.28</v>
      </c>
    </row>
    <row r="112" spans="2:7">
      <c r="B112">
        <v>116722.06</v>
      </c>
      <c r="D112">
        <v>110209.56</v>
      </c>
      <c r="F112">
        <v>-1.0000000009313226E-2</v>
      </c>
      <c r="G112">
        <v>226931.61</v>
      </c>
    </row>
    <row r="113" spans="2:7">
      <c r="B113">
        <v>505529.33</v>
      </c>
      <c r="D113">
        <v>455852.11</v>
      </c>
      <c r="F113">
        <v>5</v>
      </c>
      <c r="G113">
        <v>961386.44</v>
      </c>
    </row>
    <row r="114" spans="2:7">
      <c r="B114">
        <v>435419.89</v>
      </c>
      <c r="D114">
        <v>337267.94</v>
      </c>
      <c r="F114">
        <v>4.9999999998835847</v>
      </c>
      <c r="G114">
        <v>772692.83</v>
      </c>
    </row>
    <row r="115" spans="2:7">
      <c r="B115">
        <v>1942797.06</v>
      </c>
      <c r="D115">
        <v>1767004.72</v>
      </c>
      <c r="F115">
        <v>6.3299999996088445</v>
      </c>
      <c r="G115">
        <v>3709808.11</v>
      </c>
    </row>
    <row r="116" spans="2:7">
      <c r="B116">
        <v>1133711.06</v>
      </c>
      <c r="D116">
        <v>1000513.56</v>
      </c>
      <c r="F116">
        <v>0.98999999975785613</v>
      </c>
      <c r="G116">
        <v>2134225.61</v>
      </c>
    </row>
    <row r="117" spans="2:7">
      <c r="B117">
        <v>222521.39</v>
      </c>
      <c r="D117">
        <v>189694.11</v>
      </c>
      <c r="F117">
        <v>0</v>
      </c>
      <c r="G117">
        <v>412215.5</v>
      </c>
    </row>
    <row r="118" spans="2:7">
      <c r="B118">
        <v>538403.22</v>
      </c>
      <c r="D118">
        <v>523878.44</v>
      </c>
      <c r="F118">
        <v>1.0100000000093132</v>
      </c>
      <c r="G118">
        <v>1062282.67</v>
      </c>
    </row>
    <row r="119" spans="2:7">
      <c r="B119">
        <v>1844388.5</v>
      </c>
      <c r="D119">
        <v>1626055.17</v>
      </c>
      <c r="F119">
        <v>3.7700000000186265</v>
      </c>
      <c r="G119">
        <v>3470447.44</v>
      </c>
    </row>
    <row r="120" spans="2:7">
      <c r="B120">
        <v>330669.56</v>
      </c>
      <c r="D120">
        <v>288281.67</v>
      </c>
      <c r="F120">
        <v>10.599999999976717</v>
      </c>
      <c r="G120">
        <v>618961.82999999996</v>
      </c>
    </row>
    <row r="121" spans="2:7">
      <c r="B121">
        <v>195350.28</v>
      </c>
      <c r="D121">
        <v>191730.89</v>
      </c>
      <c r="F121">
        <v>0.49999999994179234</v>
      </c>
      <c r="G121">
        <v>387081.67</v>
      </c>
    </row>
    <row r="122" spans="2:7">
      <c r="B122">
        <v>261774.22</v>
      </c>
      <c r="D122">
        <v>226222.06</v>
      </c>
      <c r="F122">
        <v>0</v>
      </c>
      <c r="G122">
        <v>487996.28</v>
      </c>
    </row>
    <row r="123" spans="2:7">
      <c r="B123">
        <v>486976.33</v>
      </c>
      <c r="D123">
        <v>453709.39</v>
      </c>
      <c r="F123">
        <v>2.9500000000698492</v>
      </c>
      <c r="G123">
        <v>940688.67</v>
      </c>
    </row>
    <row r="124" spans="2:7">
      <c r="B124">
        <v>119224.56</v>
      </c>
      <c r="D124">
        <v>113052.5</v>
      </c>
      <c r="F124">
        <v>0</v>
      </c>
      <c r="G124">
        <v>232277.06</v>
      </c>
    </row>
    <row r="125" spans="2:7">
      <c r="B125">
        <v>513239.61</v>
      </c>
      <c r="D125">
        <v>466457</v>
      </c>
      <c r="F125">
        <v>1</v>
      </c>
      <c r="G125">
        <v>979697.61</v>
      </c>
    </row>
    <row r="126" spans="2:7">
      <c r="B126">
        <v>442442.28</v>
      </c>
      <c r="D126">
        <v>346895.94</v>
      </c>
      <c r="F126">
        <v>3</v>
      </c>
      <c r="G126">
        <v>789341.22</v>
      </c>
    </row>
    <row r="127" spans="2:7">
      <c r="B127">
        <v>1984789.22</v>
      </c>
      <c r="D127">
        <v>1806028.83</v>
      </c>
      <c r="F127">
        <v>6.1200000001117587</v>
      </c>
      <c r="G127">
        <v>3790824.17</v>
      </c>
    </row>
    <row r="128" spans="2:7">
      <c r="B128">
        <v>1157815.28</v>
      </c>
      <c r="D128">
        <v>1026855.78</v>
      </c>
      <c r="F128">
        <v>1</v>
      </c>
      <c r="G128">
        <v>2184672.06</v>
      </c>
    </row>
    <row r="129" spans="2:7">
      <c r="B129">
        <v>223062.39</v>
      </c>
      <c r="D129">
        <v>192128.83</v>
      </c>
      <c r="F129">
        <v>0</v>
      </c>
      <c r="G129">
        <v>415191.22</v>
      </c>
    </row>
    <row r="130" spans="2:7">
      <c r="B130">
        <v>546207.72</v>
      </c>
      <c r="D130">
        <v>533363.22</v>
      </c>
      <c r="F130">
        <v>1.6200000001117587</v>
      </c>
      <c r="G130">
        <v>1079572.56</v>
      </c>
    </row>
    <row r="131" spans="2:7">
      <c r="B131">
        <v>1878336.89</v>
      </c>
      <c r="D131">
        <v>1662469.58</v>
      </c>
      <c r="F131">
        <v>5.0000000004656613</v>
      </c>
      <c r="G131">
        <v>3540811.47</v>
      </c>
    </row>
    <row r="132" spans="2:7">
      <c r="B132">
        <v>338679.21</v>
      </c>
      <c r="D132">
        <v>294445.78999999998</v>
      </c>
      <c r="F132">
        <v>6</v>
      </c>
      <c r="G132">
        <v>633131</v>
      </c>
    </row>
    <row r="133" spans="2:7">
      <c r="B133">
        <v>198682</v>
      </c>
      <c r="D133">
        <v>196721.11</v>
      </c>
      <c r="F133">
        <v>0</v>
      </c>
      <c r="G133">
        <v>395403.11</v>
      </c>
    </row>
    <row r="134" spans="2:7">
      <c r="B134">
        <v>268224.32</v>
      </c>
      <c r="D134">
        <v>232085.58</v>
      </c>
      <c r="F134">
        <v>-1.0000000009313226E-2</v>
      </c>
      <c r="G134">
        <v>500309.89</v>
      </c>
    </row>
    <row r="135" spans="2:7">
      <c r="B135">
        <v>500009.16</v>
      </c>
      <c r="D135">
        <v>467263.47</v>
      </c>
      <c r="F135">
        <v>2.0000000001164153</v>
      </c>
      <c r="G135">
        <v>967274.63</v>
      </c>
    </row>
    <row r="136" spans="2:7">
      <c r="B136">
        <v>120702.21</v>
      </c>
      <c r="D136">
        <v>114892.84</v>
      </c>
      <c r="F136">
        <v>0</v>
      </c>
      <c r="G136">
        <v>235595.05</v>
      </c>
    </row>
    <row r="137" spans="2:7">
      <c r="B137">
        <v>519746.11</v>
      </c>
      <c r="D137">
        <v>475175.79</v>
      </c>
      <c r="F137">
        <v>0.9900000001071021</v>
      </c>
      <c r="G137">
        <v>994922.89</v>
      </c>
    </row>
    <row r="138" spans="2:7">
      <c r="B138">
        <v>451265.84</v>
      </c>
      <c r="D138">
        <v>359035.53</v>
      </c>
      <c r="F138">
        <v>2.9999999998835847</v>
      </c>
      <c r="G138">
        <v>810304.37</v>
      </c>
    </row>
    <row r="139" spans="2:7">
      <c r="B139">
        <v>2030460.05</v>
      </c>
      <c r="D139">
        <v>1844270.58</v>
      </c>
      <c r="F139">
        <v>5</v>
      </c>
      <c r="G139">
        <v>3874735.63</v>
      </c>
    </row>
    <row r="140" spans="2:7">
      <c r="B140">
        <v>1201129.53</v>
      </c>
      <c r="D140">
        <v>1064152.26</v>
      </c>
      <c r="F140">
        <v>2</v>
      </c>
      <c r="G140">
        <v>2265283.79</v>
      </c>
    </row>
    <row r="141" spans="2:7">
      <c r="B141">
        <v>224116.11</v>
      </c>
      <c r="D141">
        <v>195138.26</v>
      </c>
      <c r="F141">
        <v>0</v>
      </c>
      <c r="G141">
        <v>419254.37</v>
      </c>
    </row>
    <row r="142" spans="2:7">
      <c r="B142">
        <v>555517.05000000005</v>
      </c>
      <c r="D142">
        <v>541769.94999999995</v>
      </c>
      <c r="F142">
        <v>1</v>
      </c>
      <c r="G142">
        <v>1097288</v>
      </c>
    </row>
    <row r="143" spans="2:7">
      <c r="B143">
        <v>2024402</v>
      </c>
      <c r="D143">
        <v>1857934.37</v>
      </c>
      <c r="F143">
        <v>7</v>
      </c>
      <c r="G143">
        <v>3882343.37</v>
      </c>
    </row>
    <row r="144" spans="2:7">
      <c r="B144">
        <v>378920.53</v>
      </c>
      <c r="D144">
        <v>303363.32</v>
      </c>
      <c r="F144">
        <v>-1.0000000125728548E-2</v>
      </c>
      <c r="G144">
        <v>682283.84</v>
      </c>
    </row>
    <row r="145" spans="2:7">
      <c r="B145">
        <v>167576.84</v>
      </c>
      <c r="D145">
        <v>148164.26</v>
      </c>
      <c r="F145">
        <v>1.0000000009313226E-2</v>
      </c>
      <c r="G145">
        <v>315741.11</v>
      </c>
    </row>
    <row r="146" spans="2:7">
      <c r="B146">
        <v>535111.84</v>
      </c>
      <c r="D146">
        <v>501688.84</v>
      </c>
      <c r="F146">
        <v>3.3700000001117587</v>
      </c>
      <c r="G146">
        <v>1036804.05</v>
      </c>
    </row>
    <row r="147" spans="2:7">
      <c r="B147">
        <v>72644.47</v>
      </c>
      <c r="D147">
        <v>69280.42</v>
      </c>
      <c r="F147">
        <v>0</v>
      </c>
      <c r="G147">
        <v>141924.89000000001</v>
      </c>
    </row>
    <row r="148" spans="2:7">
      <c r="B148">
        <v>12942.42</v>
      </c>
      <c r="D148">
        <v>11867.16</v>
      </c>
      <c r="F148">
        <v>0</v>
      </c>
      <c r="G148">
        <v>24809.58</v>
      </c>
    </row>
    <row r="149" spans="2:7">
      <c r="B149">
        <v>13149.58</v>
      </c>
      <c r="D149">
        <v>13043.05</v>
      </c>
      <c r="F149">
        <v>3.637978807091713E-12</v>
      </c>
      <c r="G149">
        <v>26192.63</v>
      </c>
    </row>
    <row r="150" spans="2:7">
      <c r="B150">
        <v>11491616.16</v>
      </c>
      <c r="D150">
        <v>10352762.16</v>
      </c>
      <c r="F150">
        <v>35.359999999403954</v>
      </c>
      <c r="G150">
        <v>21844413.68</v>
      </c>
    </row>
  </sheetData>
  <mergeCells count="3">
    <mergeCell ref="A4:A5"/>
    <mergeCell ref="B4:C4"/>
    <mergeCell ref="D4:E4"/>
  </mergeCells>
  <hyperlinks>
    <hyperlink ref="G3" location="'Indice tablas Mujeres'!A1" display="Indice" xr:uid="{00000000-0004-0000-02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9" orientation="portrait" r:id="rId1"/>
  <headerFooter differentFirst="1">
    <oddFooter>&amp;C&amp;P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CD9BCD"/>
    <pageSetUpPr fitToPage="1"/>
  </sheetPr>
  <dimension ref="A1:K65"/>
  <sheetViews>
    <sheetView view="pageBreakPreview" zoomScaleNormal="98" zoomScaleSheetLayoutView="100" workbookViewId="0">
      <selection activeCell="A2" sqref="A2:K2"/>
    </sheetView>
  </sheetViews>
  <sheetFormatPr baseColWidth="10" defaultColWidth="11.453125" defaultRowHeight="10.5"/>
  <cols>
    <col min="1" max="1" width="25" style="343" bestFit="1" customWidth="1"/>
    <col min="2" max="2" width="1.453125" style="343" customWidth="1"/>
    <col min="3" max="3" width="9" style="343" bestFit="1" customWidth="1"/>
    <col min="4" max="4" width="8.453125" style="343" customWidth="1"/>
    <col min="5" max="7" width="7.453125" style="343" customWidth="1"/>
    <col min="8" max="9" width="7.453125" style="344" customWidth="1"/>
    <col min="10" max="11" width="7.453125" style="343" customWidth="1"/>
    <col min="12" max="12" width="4.453125" style="343" customWidth="1"/>
    <col min="13" max="16384" width="11.453125" style="343"/>
  </cols>
  <sheetData>
    <row r="1" spans="1:11" s="195" customFormat="1" ht="55.4" customHeight="1">
      <c r="A1" s="1212" t="s">
        <v>548</v>
      </c>
      <c r="B1" s="180"/>
      <c r="C1" s="180"/>
      <c r="D1" s="180"/>
      <c r="E1" s="180"/>
      <c r="F1" s="234"/>
      <c r="G1" s="234"/>
      <c r="H1" s="234"/>
    </row>
    <row r="2" spans="1:11" s="2" customFormat="1" ht="15.5">
      <c r="A2" s="1334" t="s">
        <v>396</v>
      </c>
      <c r="B2" s="1334"/>
      <c r="C2" s="1334"/>
      <c r="D2" s="1334"/>
      <c r="E2" s="1334"/>
      <c r="F2" s="1334"/>
      <c r="G2" s="1334"/>
      <c r="H2" s="1334"/>
      <c r="I2" s="1334"/>
      <c r="J2" s="1334"/>
      <c r="K2" s="1334"/>
    </row>
    <row r="3" spans="1:11" s="2" customFormat="1" ht="4.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s="587" customFormat="1" ht="14.5">
      <c r="A4" s="586"/>
      <c r="B4" s="582"/>
      <c r="C4" s="582"/>
      <c r="D4" s="582"/>
      <c r="E4" s="582"/>
      <c r="F4" s="582"/>
      <c r="G4" s="582"/>
      <c r="H4" s="582"/>
      <c r="I4" s="582"/>
      <c r="J4" s="582"/>
      <c r="K4" s="929" t="s">
        <v>212</v>
      </c>
    </row>
    <row r="5" spans="1:11" customFormat="1" ht="14.5">
      <c r="A5" s="1278" t="s">
        <v>0</v>
      </c>
      <c r="B5" s="1279"/>
      <c r="C5" s="1279"/>
      <c r="D5" s="1279"/>
      <c r="E5" s="1279"/>
      <c r="F5" s="1279"/>
      <c r="G5" s="1279"/>
      <c r="H5" s="1279"/>
      <c r="I5" s="1279"/>
      <c r="J5" s="1279"/>
      <c r="K5" s="1280"/>
    </row>
    <row r="6" spans="1:11" customFormat="1" ht="14.25" customHeight="1">
      <c r="A6" s="1237" t="s">
        <v>139</v>
      </c>
      <c r="B6" s="279"/>
      <c r="C6" s="1283" t="s">
        <v>120</v>
      </c>
      <c r="D6" s="1285" t="s">
        <v>114</v>
      </c>
      <c r="E6" s="1253" t="s">
        <v>141</v>
      </c>
      <c r="F6" s="1253" t="s">
        <v>172</v>
      </c>
      <c r="G6" s="1253"/>
      <c r="H6" s="1253"/>
      <c r="I6" s="1253" t="s">
        <v>173</v>
      </c>
      <c r="J6" s="1253"/>
      <c r="K6" s="1254"/>
    </row>
    <row r="7" spans="1:11" customFormat="1" ht="14.5">
      <c r="A7" s="1281"/>
      <c r="B7" s="855"/>
      <c r="C7" s="1296"/>
      <c r="D7" s="1297"/>
      <c r="E7" s="1247"/>
      <c r="F7" s="856" t="s">
        <v>143</v>
      </c>
      <c r="G7" s="856" t="s">
        <v>144</v>
      </c>
      <c r="H7" s="856" t="s">
        <v>145</v>
      </c>
      <c r="I7" s="856" t="s">
        <v>143</v>
      </c>
      <c r="J7" s="856" t="s">
        <v>144</v>
      </c>
      <c r="K7" s="857" t="s">
        <v>145</v>
      </c>
    </row>
    <row r="8" spans="1:11" ht="5.15" customHeight="1">
      <c r="A8" s="345"/>
      <c r="B8" s="346"/>
      <c r="C8" s="347"/>
      <c r="D8" s="348"/>
      <c r="E8" s="349"/>
      <c r="F8" s="350"/>
      <c r="G8" s="350"/>
      <c r="H8" s="350"/>
      <c r="I8" s="350"/>
      <c r="J8" s="350"/>
      <c r="K8" s="351"/>
    </row>
    <row r="9" spans="1:11" ht="10.4" customHeight="1">
      <c r="A9" s="475" t="s">
        <v>26</v>
      </c>
      <c r="B9" s="475"/>
      <c r="C9" s="436"/>
      <c r="D9" s="436"/>
      <c r="E9" s="436"/>
      <c r="F9" s="436"/>
      <c r="G9" s="436"/>
      <c r="H9" s="436"/>
      <c r="I9" s="436"/>
      <c r="J9" s="436"/>
      <c r="K9" s="437"/>
    </row>
    <row r="10" spans="1:11" ht="11.15" customHeight="1">
      <c r="A10" s="1168" t="s">
        <v>1</v>
      </c>
      <c r="B10" s="303"/>
      <c r="C10" s="290">
        <v>271.18900999999994</v>
      </c>
      <c r="D10" s="291">
        <v>7.0419254829548583</v>
      </c>
      <c r="E10" s="291">
        <f>100*C10/$C$10</f>
        <v>100</v>
      </c>
      <c r="F10" s="290">
        <v>-34.12905000000012</v>
      </c>
      <c r="G10" s="326">
        <f>100*F10/($C10-F10)</f>
        <v>-11.178195616728376</v>
      </c>
      <c r="H10" s="326">
        <v>-0.93839633819187451</v>
      </c>
      <c r="I10" s="290">
        <v>-57.311360000000036</v>
      </c>
      <c r="J10" s="326">
        <f>100*I10/($C10-I10)</f>
        <v>-17.446360867112585</v>
      </c>
      <c r="K10" s="292">
        <v>-1.5360783793568826</v>
      </c>
    </row>
    <row r="11" spans="1:11" ht="11.15" customHeight="1">
      <c r="A11" s="293" t="s">
        <v>407</v>
      </c>
      <c r="B11" s="289"/>
      <c r="C11" s="294">
        <v>21.373809999999999</v>
      </c>
      <c r="D11" s="295">
        <v>10.283140570443699</v>
      </c>
      <c r="E11" s="295">
        <f t="shared" ref="E11:E15" si="0">100*C11/$C$10</f>
        <v>7.8815177650451265</v>
      </c>
      <c r="F11" s="294">
        <v>-9.1953900000000033</v>
      </c>
      <c r="G11" s="295">
        <f t="shared" ref="G11:G15" si="1">100*F11/($C11-F11)</f>
        <v>-30.080571293982185</v>
      </c>
      <c r="H11" s="295">
        <v>-4.8081080880563007</v>
      </c>
      <c r="I11" s="294">
        <v>-5.6884200000000043</v>
      </c>
      <c r="J11" s="295">
        <f t="shared" ref="J11:J15" si="2">100*I11/($C11-I11)</f>
        <v>-21.019775532171604</v>
      </c>
      <c r="K11" s="296">
        <v>-6.0766016754296146</v>
      </c>
    </row>
    <row r="12" spans="1:11" ht="11.15" customHeight="1">
      <c r="A12" s="288" t="s">
        <v>146</v>
      </c>
      <c r="B12" s="289"/>
      <c r="C12" s="290">
        <v>70.095619999999997</v>
      </c>
      <c r="D12" s="291">
        <v>9.961083551101769</v>
      </c>
      <c r="E12" s="291">
        <f t="shared" si="0"/>
        <v>25.847514985950209</v>
      </c>
      <c r="F12" s="290">
        <v>-2.5482800000000196</v>
      </c>
      <c r="G12" s="291">
        <f t="shared" si="1"/>
        <v>-3.5079063761720106</v>
      </c>
      <c r="H12" s="291">
        <v>-0.29212260564056258</v>
      </c>
      <c r="I12" s="290">
        <v>-14.256810000000002</v>
      </c>
      <c r="J12" s="291">
        <f t="shared" si="2"/>
        <v>-16.901481083591783</v>
      </c>
      <c r="K12" s="292">
        <v>-2.0774831663042939</v>
      </c>
    </row>
    <row r="13" spans="1:11" ht="11.15" customHeight="1">
      <c r="A13" s="293" t="s">
        <v>147</v>
      </c>
      <c r="B13" s="289"/>
      <c r="C13" s="294">
        <v>52.406680000000001</v>
      </c>
      <c r="D13" s="295">
        <v>8.2898814630035211</v>
      </c>
      <c r="E13" s="295">
        <f t="shared" si="0"/>
        <v>19.324780159785981</v>
      </c>
      <c r="F13" s="294">
        <v>-4.7006000000000014</v>
      </c>
      <c r="G13" s="295">
        <f t="shared" si="1"/>
        <v>-8.2311747293865185</v>
      </c>
      <c r="H13" s="295">
        <v>-0.82622862328343061</v>
      </c>
      <c r="I13" s="294">
        <v>-19.08934</v>
      </c>
      <c r="J13" s="295">
        <f t="shared" si="2"/>
        <v>-26.699863852561304</v>
      </c>
      <c r="K13" s="296">
        <v>-2.0653348287354127</v>
      </c>
    </row>
    <row r="14" spans="1:11" ht="11.15" customHeight="1">
      <c r="A14" s="297" t="s">
        <v>148</v>
      </c>
      <c r="B14" s="298"/>
      <c r="C14" s="299">
        <v>37.753320000000009</v>
      </c>
      <c r="D14" s="300">
        <v>11.974371706048844</v>
      </c>
      <c r="E14" s="300">
        <f t="shared" si="0"/>
        <v>13.921404853389898</v>
      </c>
      <c r="F14" s="299">
        <v>3.3802500000000038</v>
      </c>
      <c r="G14" s="300">
        <f t="shared" si="1"/>
        <v>9.8340066802296189</v>
      </c>
      <c r="H14" s="300">
        <v>1.1536986938566987</v>
      </c>
      <c r="I14" s="299">
        <v>5.8581400000000095</v>
      </c>
      <c r="J14" s="300">
        <f t="shared" si="2"/>
        <v>18.366850414388662</v>
      </c>
      <c r="K14" s="292">
        <v>1.381483159047189</v>
      </c>
    </row>
    <row r="15" spans="1:11" ht="11.15" customHeight="1">
      <c r="A15" s="302" t="s">
        <v>149</v>
      </c>
      <c r="B15" s="303"/>
      <c r="C15" s="304">
        <v>89.559579999999997</v>
      </c>
      <c r="D15" s="305">
        <v>4.4958390804140711</v>
      </c>
      <c r="E15" s="305">
        <f t="shared" si="0"/>
        <v>33.024782235828816</v>
      </c>
      <c r="F15" s="304">
        <v>-21.065030000000021</v>
      </c>
      <c r="G15" s="305">
        <f t="shared" si="1"/>
        <v>-19.041902159022314</v>
      </c>
      <c r="H15" s="305">
        <v>-1.1175713269438692</v>
      </c>
      <c r="I15" s="304">
        <v>-24.134930000000011</v>
      </c>
      <c r="J15" s="305">
        <f t="shared" si="2"/>
        <v>-21.227876350406024</v>
      </c>
      <c r="K15" s="296">
        <v>-1.2698155113543734</v>
      </c>
    </row>
    <row r="16" spans="1:11" ht="4.5" customHeight="1">
      <c r="A16" s="1169"/>
      <c r="B16" s="1170"/>
      <c r="C16" s="308"/>
      <c r="D16" s="309"/>
      <c r="E16" s="309"/>
      <c r="F16" s="308"/>
      <c r="G16" s="309"/>
      <c r="H16" s="309"/>
      <c r="I16" s="308"/>
      <c r="J16" s="309"/>
      <c r="K16" s="310"/>
    </row>
    <row r="17" spans="1:11" ht="11.15" customHeight="1">
      <c r="A17" s="475" t="s">
        <v>36</v>
      </c>
      <c r="B17" s="475"/>
      <c r="C17" s="432"/>
      <c r="D17" s="432"/>
      <c r="E17" s="432"/>
      <c r="F17" s="432"/>
      <c r="G17" s="432"/>
      <c r="H17" s="432"/>
      <c r="I17" s="432"/>
      <c r="J17" s="432"/>
      <c r="K17" s="433"/>
    </row>
    <row r="18" spans="1:11" ht="11.15" customHeight="1">
      <c r="A18" s="1168" t="s">
        <v>1</v>
      </c>
      <c r="B18" s="303"/>
      <c r="C18" s="290">
        <v>133.80695</v>
      </c>
      <c r="D18" s="291">
        <v>6.8359924899538864</v>
      </c>
      <c r="E18" s="291">
        <f>100*C18/$C$18</f>
        <v>100</v>
      </c>
      <c r="F18" s="290">
        <v>-13.909239999999983</v>
      </c>
      <c r="G18" s="326">
        <f>100*F18/($C18-F18)</f>
        <v>-9.4161919556684897</v>
      </c>
      <c r="H18" s="326">
        <v>-0.79816485129635151</v>
      </c>
      <c r="I18" s="290">
        <v>-29.481619999999992</v>
      </c>
      <c r="J18" s="326">
        <f>100*I18/($C18-I18)</f>
        <v>-18.054919581940116</v>
      </c>
      <c r="K18" s="292">
        <v>-1.5584754491362158</v>
      </c>
    </row>
    <row r="19" spans="1:11" ht="11.15" customHeight="1">
      <c r="A19" s="293" t="s">
        <v>407</v>
      </c>
      <c r="B19" s="289"/>
      <c r="C19" s="294">
        <v>10.394539999999999</v>
      </c>
      <c r="D19" s="295">
        <v>9.2636337402620583</v>
      </c>
      <c r="E19" s="295">
        <f t="shared" ref="E19:E23" si="3">100*C19/$C$18</f>
        <v>7.7683109883305761</v>
      </c>
      <c r="F19" s="294">
        <v>-2.5825999999999993</v>
      </c>
      <c r="G19" s="295">
        <f t="shared" ref="G19:G23" si="4">100*F19/($C19-F19)</f>
        <v>-19.901149251684114</v>
      </c>
      <c r="H19" s="295">
        <v>-2.8854354247088523</v>
      </c>
      <c r="I19" s="294">
        <v>-5.3851599999999991</v>
      </c>
      <c r="J19" s="295">
        <f t="shared" ref="J19:J23" si="5">100*I19/($C19-I19)</f>
        <v>-34.127138031774997</v>
      </c>
      <c r="K19" s="296">
        <v>-6.2688160640184591</v>
      </c>
    </row>
    <row r="20" spans="1:11" ht="11.15" customHeight="1">
      <c r="A20" s="288" t="s">
        <v>146</v>
      </c>
      <c r="B20" s="289"/>
      <c r="C20" s="290">
        <v>34.5398</v>
      </c>
      <c r="D20" s="291">
        <v>8.8656044358464179</v>
      </c>
      <c r="E20" s="291">
        <f t="shared" si="3"/>
        <v>25.813158434595511</v>
      </c>
      <c r="F20" s="290">
        <v>-0.6666799999999995</v>
      </c>
      <c r="G20" s="291">
        <f t="shared" si="4"/>
        <v>-1.893628672903396</v>
      </c>
      <c r="H20" s="291">
        <v>-0.12049914745582946</v>
      </c>
      <c r="I20" s="290">
        <v>-4.0458500000000015</v>
      </c>
      <c r="J20" s="291">
        <f t="shared" si="5"/>
        <v>-10.485374744237822</v>
      </c>
      <c r="K20" s="292">
        <v>-1.2932504176124979</v>
      </c>
    </row>
    <row r="21" spans="1:11" ht="11.15" customHeight="1">
      <c r="A21" s="293" t="s">
        <v>147</v>
      </c>
      <c r="B21" s="289"/>
      <c r="C21" s="294">
        <v>29.336069999999999</v>
      </c>
      <c r="D21" s="295">
        <v>9.1817622143342952</v>
      </c>
      <c r="E21" s="295">
        <f t="shared" si="3"/>
        <v>21.924175089559995</v>
      </c>
      <c r="F21" s="294">
        <v>-1.2182299999999984</v>
      </c>
      <c r="G21" s="295">
        <f t="shared" si="4"/>
        <v>-3.9870983789515666</v>
      </c>
      <c r="H21" s="295">
        <v>-0.45874115799451154</v>
      </c>
      <c r="I21" s="294">
        <v>-10.892329999999994</v>
      </c>
      <c r="J21" s="295">
        <f t="shared" si="5"/>
        <v>-27.076219785027483</v>
      </c>
      <c r="K21" s="296">
        <v>-2.6023342411157397</v>
      </c>
    </row>
    <row r="22" spans="1:11" ht="11.15" customHeight="1">
      <c r="A22" s="297" t="s">
        <v>148</v>
      </c>
      <c r="B22" s="298"/>
      <c r="C22" s="299">
        <v>17.53961</v>
      </c>
      <c r="D22" s="300">
        <v>10.774687129362333</v>
      </c>
      <c r="E22" s="300">
        <f t="shared" si="3"/>
        <v>13.108145727856439</v>
      </c>
      <c r="F22" s="299">
        <v>1.0807599999999979</v>
      </c>
      <c r="G22" s="300">
        <f t="shared" si="4"/>
        <v>6.5664369017276289</v>
      </c>
      <c r="H22" s="300">
        <v>0.25733192930742632</v>
      </c>
      <c r="I22" s="299">
        <v>2.1811200000000017</v>
      </c>
      <c r="J22" s="300">
        <f t="shared" si="5"/>
        <v>14.201396100788566</v>
      </c>
      <c r="K22" s="292">
        <v>1.340767514874118</v>
      </c>
    </row>
    <row r="23" spans="1:11" ht="11.15" customHeight="1">
      <c r="A23" s="302" t="s">
        <v>149</v>
      </c>
      <c r="B23" s="303"/>
      <c r="C23" s="304">
        <v>41.996930000000006</v>
      </c>
      <c r="D23" s="305">
        <v>4.3149077686798725</v>
      </c>
      <c r="E23" s="305">
        <f t="shared" si="3"/>
        <v>31.386209759657479</v>
      </c>
      <c r="F23" s="304">
        <v>-10.522489999999991</v>
      </c>
      <c r="G23" s="305">
        <f t="shared" si="4"/>
        <v>-20.035426895422667</v>
      </c>
      <c r="H23" s="305">
        <v>-1.1393620614940776</v>
      </c>
      <c r="I23" s="304">
        <v>-11.339400000000005</v>
      </c>
      <c r="J23" s="305">
        <f t="shared" si="5"/>
        <v>-21.260180443611329</v>
      </c>
      <c r="K23" s="296">
        <v>-1.2432846536340936</v>
      </c>
    </row>
    <row r="24" spans="1:11" ht="3.65" customHeight="1">
      <c r="A24" s="1169"/>
      <c r="B24" s="1170"/>
      <c r="C24" s="308"/>
      <c r="D24" s="309"/>
      <c r="E24" s="309"/>
      <c r="F24" s="308"/>
      <c r="G24" s="309"/>
      <c r="H24" s="309"/>
      <c r="I24" s="308"/>
      <c r="J24" s="309"/>
      <c r="K24" s="310" t="s">
        <v>150</v>
      </c>
    </row>
    <row r="25" spans="1:11" ht="11.15" customHeight="1">
      <c r="A25" s="475" t="s">
        <v>38</v>
      </c>
      <c r="B25" s="475"/>
      <c r="C25" s="436"/>
      <c r="D25" s="436"/>
      <c r="E25" s="436"/>
      <c r="F25" s="436"/>
      <c r="G25" s="436"/>
      <c r="H25" s="436"/>
      <c r="I25" s="436"/>
      <c r="J25" s="436"/>
      <c r="K25" s="437"/>
    </row>
    <row r="26" spans="1:11" ht="11.15" customHeight="1">
      <c r="A26" s="1168" t="s">
        <v>1</v>
      </c>
      <c r="B26" s="303"/>
      <c r="C26" s="290">
        <v>137.38206</v>
      </c>
      <c r="D26" s="291">
        <v>7.2547872600389542</v>
      </c>
      <c r="E26" s="291">
        <f>100*C26/$C$26</f>
        <v>100</v>
      </c>
      <c r="F26" s="290">
        <v>-20.219810000000024</v>
      </c>
      <c r="G26" s="326">
        <f>100*F26/($C26-F26)</f>
        <v>-12.829676449905081</v>
      </c>
      <c r="H26" s="326">
        <v>-1.0797518171790212</v>
      </c>
      <c r="I26" s="290">
        <v>-27.829739999999987</v>
      </c>
      <c r="J26" s="326">
        <f>100*I26/($C26-I26)</f>
        <v>-16.844886382207562</v>
      </c>
      <c r="K26" s="292">
        <v>-1.512676192199967</v>
      </c>
    </row>
    <row r="27" spans="1:11" ht="11.15" customHeight="1">
      <c r="A27" s="293" t="s">
        <v>407</v>
      </c>
      <c r="B27" s="289"/>
      <c r="C27" s="294">
        <v>10.97927</v>
      </c>
      <c r="D27" s="295">
        <v>11.479198267926826</v>
      </c>
      <c r="E27" s="295">
        <f t="shared" ref="E27:E31" si="6">100*C27/$C$26</f>
        <v>7.9917785480869918</v>
      </c>
      <c r="F27" s="294">
        <v>-6.6127900000000004</v>
      </c>
      <c r="G27" s="295">
        <f t="shared" ref="G27:G31" si="7">100*F27/($C27-F27)</f>
        <v>-37.589628502858673</v>
      </c>
      <c r="H27" s="295">
        <v>-6.8943800484003184</v>
      </c>
      <c r="I27" s="294">
        <v>-0.30325999999999986</v>
      </c>
      <c r="J27" s="295">
        <f t="shared" ref="J27:J31" si="8">100*I27/($C27-I27)</f>
        <v>-2.68787231232711</v>
      </c>
      <c r="K27" s="296">
        <v>-6.1973074193258952</v>
      </c>
    </row>
    <row r="28" spans="1:11" ht="11.15" customHeight="1">
      <c r="A28" s="288" t="s">
        <v>146</v>
      </c>
      <c r="B28" s="289"/>
      <c r="C28" s="290">
        <v>35.555819999999997</v>
      </c>
      <c r="D28" s="291">
        <v>11.319852592843892</v>
      </c>
      <c r="E28" s="291">
        <f t="shared" si="6"/>
        <v>25.880977472604503</v>
      </c>
      <c r="F28" s="290">
        <v>-1.8815999999999988</v>
      </c>
      <c r="G28" s="291">
        <f t="shared" si="7"/>
        <v>-5.0259873677192477</v>
      </c>
      <c r="H28" s="291">
        <v>-0.50082409849371601</v>
      </c>
      <c r="I28" s="290">
        <v>-10.21096</v>
      </c>
      <c r="J28" s="291">
        <f t="shared" si="8"/>
        <v>-22.310855166127048</v>
      </c>
      <c r="K28" s="292">
        <v>-2.9438362135893748</v>
      </c>
    </row>
    <row r="29" spans="1:11" ht="11.15" customHeight="1">
      <c r="A29" s="293" t="s">
        <v>147</v>
      </c>
      <c r="B29" s="289"/>
      <c r="C29" s="294">
        <v>23.070609999999999</v>
      </c>
      <c r="D29" s="295">
        <v>7.3785158841942016</v>
      </c>
      <c r="E29" s="295">
        <f t="shared" si="6"/>
        <v>16.793029599352344</v>
      </c>
      <c r="F29" s="294">
        <v>-3.4823700000000031</v>
      </c>
      <c r="G29" s="295">
        <f t="shared" si="7"/>
        <v>-13.114799167551073</v>
      </c>
      <c r="H29" s="295">
        <v>-1.2006123118508993</v>
      </c>
      <c r="I29" s="294">
        <v>-8.1970100000000023</v>
      </c>
      <c r="J29" s="295">
        <f t="shared" si="8"/>
        <v>-26.215650567583982</v>
      </c>
      <c r="K29" s="296">
        <v>-1.5792478952602726</v>
      </c>
    </row>
    <row r="30" spans="1:11" ht="11.15" customHeight="1">
      <c r="A30" s="297" t="s">
        <v>148</v>
      </c>
      <c r="B30" s="298"/>
      <c r="C30" s="299">
        <v>20.213709999999999</v>
      </c>
      <c r="D30" s="300">
        <v>13.254976982802905</v>
      </c>
      <c r="E30" s="300">
        <f t="shared" si="6"/>
        <v>14.713500438121251</v>
      </c>
      <c r="F30" s="299">
        <v>2.2994899999999987</v>
      </c>
      <c r="G30" s="300">
        <f t="shared" si="7"/>
        <v>12.836115666771976</v>
      </c>
      <c r="H30" s="300">
        <v>2.1397873325963683</v>
      </c>
      <c r="I30" s="299">
        <v>3.6770199999999988</v>
      </c>
      <c r="J30" s="300">
        <f t="shared" si="8"/>
        <v>22.235525972851875</v>
      </c>
      <c r="K30" s="292">
        <v>1.297792848693673</v>
      </c>
    </row>
    <row r="31" spans="1:11" ht="11.15" customHeight="1" thickBot="1">
      <c r="A31" s="858" t="s">
        <v>149</v>
      </c>
      <c r="B31" s="851"/>
      <c r="C31" s="304">
        <v>47.562649999999991</v>
      </c>
      <c r="D31" s="305">
        <v>4.6686970506393868</v>
      </c>
      <c r="E31" s="305">
        <f t="shared" si="6"/>
        <v>34.620713941834907</v>
      </c>
      <c r="F31" s="304">
        <v>-10.54254000000001</v>
      </c>
      <c r="G31" s="305">
        <f t="shared" si="7"/>
        <v>-18.143886974640321</v>
      </c>
      <c r="H31" s="305">
        <v>-1.0967622329481062</v>
      </c>
      <c r="I31" s="304">
        <v>-12.795530000000007</v>
      </c>
      <c r="J31" s="305">
        <f t="shared" si="8"/>
        <v>-21.199330397304898</v>
      </c>
      <c r="K31" s="296">
        <v>-1.2936134123554872</v>
      </c>
    </row>
    <row r="32" spans="1:11" ht="11.15" customHeight="1" thickTop="1">
      <c r="A32" s="311"/>
      <c r="B32" s="311"/>
      <c r="C32" s="312"/>
      <c r="D32" s="312"/>
      <c r="E32" s="312"/>
      <c r="F32" s="313"/>
      <c r="G32" s="313"/>
      <c r="H32" s="314"/>
      <c r="I32" s="1352"/>
      <c r="J32" s="1352"/>
      <c r="K32" s="1352"/>
    </row>
    <row r="33" spans="1:11" ht="11.15" customHeight="1">
      <c r="A33" s="1278" t="s">
        <v>27</v>
      </c>
      <c r="B33" s="1279"/>
      <c r="C33" s="1279"/>
      <c r="D33" s="1279"/>
      <c r="E33" s="1279"/>
      <c r="F33" s="1279"/>
      <c r="G33" s="1279"/>
      <c r="H33" s="1279"/>
      <c r="I33" s="1279"/>
      <c r="J33" s="1279"/>
      <c r="K33" s="1280"/>
    </row>
    <row r="34" spans="1:11" ht="11.15" customHeight="1">
      <c r="A34" s="1237" t="s">
        <v>139</v>
      </c>
      <c r="B34" s="279"/>
      <c r="C34" s="1283" t="s">
        <v>120</v>
      </c>
      <c r="D34" s="1285" t="s">
        <v>114</v>
      </c>
      <c r="E34" s="1253" t="s">
        <v>141</v>
      </c>
      <c r="F34" s="1253" t="s">
        <v>172</v>
      </c>
      <c r="G34" s="1253"/>
      <c r="H34" s="1253"/>
      <c r="I34" s="1253" t="s">
        <v>173</v>
      </c>
      <c r="J34" s="1253"/>
      <c r="K34" s="1254"/>
    </row>
    <row r="35" spans="1:11" ht="11.15" customHeight="1">
      <c r="A35" s="1281"/>
      <c r="B35" s="855"/>
      <c r="C35" s="1296"/>
      <c r="D35" s="1297"/>
      <c r="E35" s="1247"/>
      <c r="F35" s="856" t="s">
        <v>143</v>
      </c>
      <c r="G35" s="856" t="s">
        <v>144</v>
      </c>
      <c r="H35" s="856" t="s">
        <v>145</v>
      </c>
      <c r="I35" s="856" t="s">
        <v>143</v>
      </c>
      <c r="J35" s="856" t="s">
        <v>144</v>
      </c>
      <c r="K35" s="857" t="s">
        <v>145</v>
      </c>
    </row>
    <row r="36" spans="1:11" ht="11.15" customHeight="1">
      <c r="A36" s="345"/>
      <c r="B36" s="346"/>
      <c r="C36" s="347"/>
      <c r="D36" s="348"/>
      <c r="E36" s="349"/>
      <c r="F36" s="350"/>
      <c r="G36" s="350"/>
      <c r="H36" s="350"/>
      <c r="I36" s="350"/>
      <c r="J36" s="350"/>
      <c r="K36" s="351"/>
    </row>
    <row r="37" spans="1:11" ht="11.15" customHeight="1">
      <c r="A37" s="475" t="s">
        <v>26</v>
      </c>
      <c r="B37" s="475"/>
      <c r="C37" s="436"/>
      <c r="D37" s="436"/>
      <c r="E37" s="436"/>
      <c r="F37" s="436"/>
      <c r="G37" s="436"/>
      <c r="H37" s="436"/>
      <c r="I37" s="436"/>
      <c r="J37" s="436"/>
      <c r="K37" s="437"/>
    </row>
    <row r="38" spans="1:11" ht="11.15" customHeight="1">
      <c r="A38" s="288" t="s">
        <v>1</v>
      </c>
      <c r="B38" s="289"/>
      <c r="C38" s="290">
        <v>2477.12246</v>
      </c>
      <c r="D38" s="291">
        <v>9.9321705102716731</v>
      </c>
      <c r="E38" s="291">
        <f>100*C38/$C$38</f>
        <v>100</v>
      </c>
      <c r="F38" s="290">
        <v>-136.06127999999944</v>
      </c>
      <c r="G38" s="326">
        <f>100*F38/($C38-F38)</f>
        <v>-5.2067245757468044</v>
      </c>
      <c r="H38" s="326">
        <v>-0.52044748911395899</v>
      </c>
      <c r="I38" s="290">
        <v>-118.36047000000008</v>
      </c>
      <c r="J38" s="326">
        <f>100*I38/($C38-I38)</f>
        <v>-4.5602484467119986</v>
      </c>
      <c r="K38" s="292">
        <v>-0.68185229357978727</v>
      </c>
    </row>
    <row r="39" spans="1:11" ht="11.15" customHeight="1">
      <c r="A39" s="293" t="s">
        <v>407</v>
      </c>
      <c r="B39" s="289"/>
      <c r="C39" s="294">
        <v>250.19937999999999</v>
      </c>
      <c r="D39" s="295">
        <v>19.113590455000683</v>
      </c>
      <c r="E39" s="295">
        <f t="shared" ref="E39:E43" si="9">100*C39/$C$38</f>
        <v>10.100404160075314</v>
      </c>
      <c r="F39" s="294">
        <v>-13.144240000000053</v>
      </c>
      <c r="G39" s="295">
        <f t="shared" ref="G39:G43" si="10">100*F39/($C39-F39)</f>
        <v>-4.9912885681453201</v>
      </c>
      <c r="H39" s="295">
        <v>-1.3894791628404057</v>
      </c>
      <c r="I39" s="294">
        <v>-30.346509999999995</v>
      </c>
      <c r="J39" s="295">
        <f t="shared" ref="J39:J43" si="11">100*I39/($C39-I39)</f>
        <v>-10.816950481791052</v>
      </c>
      <c r="K39" s="296">
        <v>-4.3614060774601668</v>
      </c>
    </row>
    <row r="40" spans="1:11" ht="11.15" customHeight="1">
      <c r="A40" s="288" t="s">
        <v>146</v>
      </c>
      <c r="B40" s="289"/>
      <c r="C40" s="290">
        <v>862.16812000000004</v>
      </c>
      <c r="D40" s="291">
        <v>13.696739843614591</v>
      </c>
      <c r="E40" s="291">
        <f t="shared" si="9"/>
        <v>34.805227998296054</v>
      </c>
      <c r="F40" s="290">
        <v>-48.150459999999953</v>
      </c>
      <c r="G40" s="291">
        <f t="shared" si="10"/>
        <v>-5.2894075830024194</v>
      </c>
      <c r="H40" s="291">
        <v>-0.50675493522223292</v>
      </c>
      <c r="I40" s="290">
        <v>-71.674089999999978</v>
      </c>
      <c r="J40" s="291">
        <f t="shared" si="11"/>
        <v>-7.6751820845622278</v>
      </c>
      <c r="K40" s="292">
        <v>-1.0081488677696324</v>
      </c>
    </row>
    <row r="41" spans="1:11" ht="11.15" customHeight="1">
      <c r="A41" s="293" t="s">
        <v>147</v>
      </c>
      <c r="B41" s="289"/>
      <c r="C41" s="294">
        <v>374.01215000000002</v>
      </c>
      <c r="D41" s="295">
        <v>10.983306093269791</v>
      </c>
      <c r="E41" s="295">
        <f t="shared" si="9"/>
        <v>15.098654024557188</v>
      </c>
      <c r="F41" s="294">
        <v>-21.330199999999991</v>
      </c>
      <c r="G41" s="295">
        <f t="shared" si="10"/>
        <v>-5.3953744140995745</v>
      </c>
      <c r="H41" s="295">
        <v>-0.40826341683480472</v>
      </c>
      <c r="I41" s="294">
        <v>-17.543999999999983</v>
      </c>
      <c r="J41" s="295">
        <f t="shared" si="11"/>
        <v>-4.4805834361176506</v>
      </c>
      <c r="K41" s="296">
        <v>-0.59995837562290433</v>
      </c>
    </row>
    <row r="42" spans="1:11" ht="11.15" customHeight="1">
      <c r="A42" s="297" t="s">
        <v>148</v>
      </c>
      <c r="B42" s="298"/>
      <c r="C42" s="299">
        <v>283.85140999999999</v>
      </c>
      <c r="D42" s="300">
        <v>10.852931325675783</v>
      </c>
      <c r="E42" s="300">
        <f t="shared" si="9"/>
        <v>11.458917134036239</v>
      </c>
      <c r="F42" s="299">
        <v>-15.508340000000032</v>
      </c>
      <c r="G42" s="300">
        <f t="shared" si="10"/>
        <v>-5.1805027228944542</v>
      </c>
      <c r="H42" s="300">
        <v>-0.2564087978589491</v>
      </c>
      <c r="I42" s="299">
        <v>-7.5086300000000392</v>
      </c>
      <c r="J42" s="300">
        <f t="shared" si="11"/>
        <v>-2.577096708251426</v>
      </c>
      <c r="K42" s="292">
        <v>-0.41987256085651303</v>
      </c>
    </row>
    <row r="43" spans="1:11" ht="11.15" customHeight="1">
      <c r="A43" s="302" t="s">
        <v>149</v>
      </c>
      <c r="B43" s="303"/>
      <c r="C43" s="304">
        <v>706.89139999999998</v>
      </c>
      <c r="D43" s="305">
        <v>6.2468468625927489</v>
      </c>
      <c r="E43" s="305">
        <f t="shared" si="9"/>
        <v>28.536796683035202</v>
      </c>
      <c r="F43" s="304">
        <v>-37.92804000000001</v>
      </c>
      <c r="G43" s="305">
        <f t="shared" si="10"/>
        <v>-5.0922462496413914</v>
      </c>
      <c r="H43" s="305">
        <v>-0.43818251768110894</v>
      </c>
      <c r="I43" s="304">
        <v>8.7127599999998893</v>
      </c>
      <c r="J43" s="305">
        <f t="shared" si="11"/>
        <v>1.2479270348345071</v>
      </c>
      <c r="K43" s="296">
        <v>-0.13346167539269871</v>
      </c>
    </row>
    <row r="44" spans="1:11" ht="4.5" customHeight="1">
      <c r="A44" s="306"/>
      <c r="B44" s="307"/>
      <c r="C44" s="308"/>
      <c r="D44" s="309"/>
      <c r="E44" s="309"/>
      <c r="F44" s="308"/>
      <c r="G44" s="309"/>
      <c r="H44" s="309"/>
      <c r="I44" s="308"/>
      <c r="J44" s="309"/>
      <c r="K44" s="310"/>
    </row>
    <row r="45" spans="1:11" ht="11.15" customHeight="1">
      <c r="A45" s="475" t="s">
        <v>36</v>
      </c>
      <c r="B45" s="475"/>
      <c r="C45" s="432"/>
      <c r="D45" s="432"/>
      <c r="E45" s="432"/>
      <c r="F45" s="432"/>
      <c r="G45" s="432"/>
      <c r="H45" s="432"/>
      <c r="I45" s="432"/>
      <c r="J45" s="432"/>
      <c r="K45" s="433"/>
    </row>
    <row r="46" spans="1:11" ht="11.15" customHeight="1">
      <c r="A46" s="288" t="s">
        <v>1</v>
      </c>
      <c r="B46" s="289"/>
      <c r="C46" s="290">
        <v>1153.32637</v>
      </c>
      <c r="D46" s="291">
        <v>8.7644649377853234</v>
      </c>
      <c r="E46" s="291">
        <f>100*C46/$C$46</f>
        <v>100</v>
      </c>
      <c r="F46" s="290">
        <v>-27.10378999999989</v>
      </c>
      <c r="G46" s="326">
        <f>100*F46/($C46-F46)</f>
        <v>-2.2960943322559544</v>
      </c>
      <c r="H46" s="326">
        <v>-0.20137311386619672</v>
      </c>
      <c r="I46" s="290">
        <v>-79.536370000000034</v>
      </c>
      <c r="J46" s="326">
        <f>100*I46/($C46-I46)</f>
        <v>-6.4513564583840068</v>
      </c>
      <c r="K46" s="292">
        <v>-0.76344935037452188</v>
      </c>
    </row>
    <row r="47" spans="1:11" ht="11.15" customHeight="1">
      <c r="A47" s="293" t="s">
        <v>407</v>
      </c>
      <c r="B47" s="289"/>
      <c r="C47" s="294">
        <v>127.02691000000002</v>
      </c>
      <c r="D47" s="295">
        <v>15.670242364210187</v>
      </c>
      <c r="E47" s="295">
        <f t="shared" ref="E47:E51" si="12">100*C47/$C$46</f>
        <v>11.013960428217731</v>
      </c>
      <c r="F47" s="294">
        <v>-6.7791199999999776</v>
      </c>
      <c r="G47" s="295">
        <f t="shared" ref="G47:G51" si="13">100*F47/($C47-F47)</f>
        <v>-5.0663785481117536</v>
      </c>
      <c r="H47" s="295">
        <v>-1.3787739480580594</v>
      </c>
      <c r="I47" s="294">
        <v>-28.398359999999997</v>
      </c>
      <c r="J47" s="295">
        <f t="shared" ref="J47:J51" si="14">100*I47/($C47-I47)</f>
        <v>-18.27139177561023</v>
      </c>
      <c r="K47" s="296">
        <v>-5.053591182994607</v>
      </c>
    </row>
    <row r="48" spans="1:11" ht="11.15" customHeight="1">
      <c r="A48" s="288" t="s">
        <v>146</v>
      </c>
      <c r="B48" s="289"/>
      <c r="C48" s="290">
        <v>431.24782000000005</v>
      </c>
      <c r="D48" s="291">
        <v>11.171565177740565</v>
      </c>
      <c r="E48" s="291">
        <f t="shared" si="12"/>
        <v>37.391655234588981</v>
      </c>
      <c r="F48" s="290">
        <v>-5.5198999999999501</v>
      </c>
      <c r="G48" s="291">
        <f t="shared" si="13"/>
        <v>-1.2638067666722144</v>
      </c>
      <c r="H48" s="291">
        <v>-1.5251892864334593E-2</v>
      </c>
      <c r="I48" s="290">
        <v>-35.16608999999994</v>
      </c>
      <c r="J48" s="291">
        <f t="shared" si="14"/>
        <v>-7.5396743634854158</v>
      </c>
      <c r="K48" s="292">
        <v>-1.0290383830798842</v>
      </c>
    </row>
    <row r="49" spans="1:11" ht="11.15" customHeight="1">
      <c r="A49" s="293" t="s">
        <v>147</v>
      </c>
      <c r="B49" s="289"/>
      <c r="C49" s="294">
        <v>180.51356000000001</v>
      </c>
      <c r="D49" s="295">
        <v>10.048143580158046</v>
      </c>
      <c r="E49" s="295">
        <f t="shared" si="12"/>
        <v>15.651559237304181</v>
      </c>
      <c r="F49" s="294">
        <v>8.0396500000000231</v>
      </c>
      <c r="G49" s="295">
        <f t="shared" si="13"/>
        <v>4.6613716822445923</v>
      </c>
      <c r="H49" s="295">
        <v>0.51856753418550028</v>
      </c>
      <c r="I49" s="294">
        <v>-11.814130000000006</v>
      </c>
      <c r="J49" s="295">
        <f t="shared" si="14"/>
        <v>-6.1427088319939802</v>
      </c>
      <c r="K49" s="296">
        <v>-0.73250842993724596</v>
      </c>
    </row>
    <row r="50" spans="1:11" ht="11.15" customHeight="1">
      <c r="A50" s="297" t="s">
        <v>148</v>
      </c>
      <c r="B50" s="298"/>
      <c r="C50" s="299">
        <v>125.29484000000001</v>
      </c>
      <c r="D50" s="300">
        <v>8.9800427924903392</v>
      </c>
      <c r="E50" s="300">
        <f t="shared" si="12"/>
        <v>10.863780041724009</v>
      </c>
      <c r="F50" s="299">
        <v>-19.220370000000017</v>
      </c>
      <c r="G50" s="300">
        <f t="shared" si="13"/>
        <v>-13.299894177228827</v>
      </c>
      <c r="H50" s="300">
        <v>-0.96574693403411693</v>
      </c>
      <c r="I50" s="299">
        <v>-9.5831799999999845</v>
      </c>
      <c r="J50" s="300">
        <f t="shared" si="14"/>
        <v>-7.1050716788398764</v>
      </c>
      <c r="K50" s="292">
        <v>-0.61930229026370043</v>
      </c>
    </row>
    <row r="51" spans="1:11" ht="11.15" customHeight="1">
      <c r="A51" s="302" t="s">
        <v>149</v>
      </c>
      <c r="B51" s="303"/>
      <c r="C51" s="304">
        <v>289.24324000000001</v>
      </c>
      <c r="D51" s="305">
        <v>5.4610042670575325</v>
      </c>
      <c r="E51" s="305">
        <f t="shared" si="12"/>
        <v>25.079045058165107</v>
      </c>
      <c r="F51" s="304">
        <v>-3.6240499999999543</v>
      </c>
      <c r="G51" s="305">
        <f t="shared" si="13"/>
        <v>-1.2374376121006736</v>
      </c>
      <c r="H51" s="305">
        <v>-0.15613323083134567</v>
      </c>
      <c r="I51" s="304">
        <v>5.4253899999999931</v>
      </c>
      <c r="J51" s="305">
        <f t="shared" si="14"/>
        <v>1.911574624358543</v>
      </c>
      <c r="K51" s="296">
        <v>-2.070835523571013E-2</v>
      </c>
    </row>
    <row r="52" spans="1:11" ht="3.65" customHeight="1">
      <c r="A52" s="306"/>
      <c r="B52" s="307"/>
      <c r="C52" s="308"/>
      <c r="D52" s="309"/>
      <c r="E52" s="309"/>
      <c r="F52" s="308"/>
      <c r="G52" s="309"/>
      <c r="H52" s="309"/>
      <c r="I52" s="308"/>
      <c r="J52" s="309"/>
      <c r="K52" s="310"/>
    </row>
    <row r="53" spans="1:11" ht="11.15" customHeight="1">
      <c r="A53" s="475" t="s">
        <v>38</v>
      </c>
      <c r="B53" s="475"/>
      <c r="C53" s="436"/>
      <c r="D53" s="436"/>
      <c r="E53" s="436"/>
      <c r="F53" s="436"/>
      <c r="G53" s="436"/>
      <c r="H53" s="436"/>
      <c r="I53" s="436"/>
      <c r="J53" s="436"/>
      <c r="K53" s="437"/>
    </row>
    <row r="54" spans="1:11" ht="11.15" customHeight="1">
      <c r="A54" s="288" t="s">
        <v>1</v>
      </c>
      <c r="B54" s="289"/>
      <c r="C54" s="290">
        <v>1323.7960899999998</v>
      </c>
      <c r="D54" s="291">
        <v>11.236441612890518</v>
      </c>
      <c r="E54" s="291">
        <f>100*C54/$C$54</f>
        <v>100.00000000000001</v>
      </c>
      <c r="F54" s="290">
        <v>-108.95749000000001</v>
      </c>
      <c r="G54" s="326">
        <f>100*F54/($C54-F54)</f>
        <v>-7.6047613156199558</v>
      </c>
      <c r="H54" s="326">
        <v>-0.8702290302015836</v>
      </c>
      <c r="I54" s="290">
        <v>-38.824100000000271</v>
      </c>
      <c r="J54" s="326">
        <f>100*I54/($C54-I54)</f>
        <v>-2.8492238912150767</v>
      </c>
      <c r="K54" s="292">
        <v>-0.59816972112061428</v>
      </c>
    </row>
    <row r="55" spans="1:11" ht="11.15" customHeight="1">
      <c r="A55" s="293" t="s">
        <v>407</v>
      </c>
      <c r="B55" s="289"/>
      <c r="C55" s="294">
        <v>123.17246999999999</v>
      </c>
      <c r="D55" s="295">
        <v>24.71417596329028</v>
      </c>
      <c r="E55" s="295">
        <f t="shared" ref="E55:E59" si="15">100*C55/$C$54</f>
        <v>9.3044896363155161</v>
      </c>
      <c r="F55" s="294">
        <v>-6.3651200000000046</v>
      </c>
      <c r="G55" s="295">
        <f t="shared" ref="G55:G59" si="16">100*F55/($C55-F55)</f>
        <v>-4.9137242710783831</v>
      </c>
      <c r="H55" s="295">
        <v>-1.2151579410835005</v>
      </c>
      <c r="I55" s="294">
        <v>-1.9481500000000125</v>
      </c>
      <c r="J55" s="295">
        <f t="shared" ref="J55:J59" si="17">100*I55/($C55-I55)</f>
        <v>-1.5570175403542696</v>
      </c>
      <c r="K55" s="296">
        <v>-3.3964598695406956</v>
      </c>
    </row>
    <row r="56" spans="1:11" ht="11.15" customHeight="1">
      <c r="A56" s="288" t="s">
        <v>146</v>
      </c>
      <c r="B56" s="289"/>
      <c r="C56" s="290">
        <v>430.9203</v>
      </c>
      <c r="D56" s="291">
        <v>17.700795954849262</v>
      </c>
      <c r="E56" s="291">
        <f t="shared" si="15"/>
        <v>32.551863784399004</v>
      </c>
      <c r="F56" s="290">
        <v>-42.630559999999946</v>
      </c>
      <c r="G56" s="291">
        <f t="shared" si="16"/>
        <v>-9.0023192017854115</v>
      </c>
      <c r="H56" s="291">
        <v>-1.2048675029227098</v>
      </c>
      <c r="I56" s="290">
        <v>-36.508000000000038</v>
      </c>
      <c r="J56" s="291">
        <f t="shared" si="17"/>
        <v>-7.8103957334205125</v>
      </c>
      <c r="K56" s="292">
        <v>-0.79158536641120847</v>
      </c>
    </row>
    <row r="57" spans="1:11" ht="11.15" customHeight="1">
      <c r="A57" s="293" t="s">
        <v>147</v>
      </c>
      <c r="B57" s="289"/>
      <c r="C57" s="294">
        <v>193.49858999999998</v>
      </c>
      <c r="D57" s="295">
        <v>12.02757239434591</v>
      </c>
      <c r="E57" s="295">
        <f t="shared" si="15"/>
        <v>14.616948294506596</v>
      </c>
      <c r="F57" s="294">
        <v>-29.369850000000042</v>
      </c>
      <c r="G57" s="295">
        <f t="shared" si="16"/>
        <v>-13.178110817305509</v>
      </c>
      <c r="H57" s="295">
        <v>-1.3933731216475937</v>
      </c>
      <c r="I57" s="294">
        <v>-5.7298700000000053</v>
      </c>
      <c r="J57" s="295">
        <f t="shared" si="17"/>
        <v>-2.876029860392439</v>
      </c>
      <c r="K57" s="296">
        <v>-0.45265347048473714</v>
      </c>
    </row>
    <row r="58" spans="1:11" ht="11.15" customHeight="1">
      <c r="A58" s="297" t="s">
        <v>148</v>
      </c>
      <c r="B58" s="298"/>
      <c r="C58" s="299">
        <v>158.55657000000002</v>
      </c>
      <c r="D58" s="300">
        <v>12.994559254738695</v>
      </c>
      <c r="E58" s="300">
        <f t="shared" si="15"/>
        <v>11.977416401041044</v>
      </c>
      <c r="F58" s="299">
        <v>3.712030000000027</v>
      </c>
      <c r="G58" s="300">
        <f t="shared" si="16"/>
        <v>2.3972624414138379</v>
      </c>
      <c r="H58" s="300">
        <v>0.52357253641726409</v>
      </c>
      <c r="I58" s="299">
        <v>2.0745500000000163</v>
      </c>
      <c r="J58" s="300">
        <f t="shared" si="17"/>
        <v>1.3257433665541998</v>
      </c>
      <c r="K58" s="292">
        <v>-0.27165745153959975</v>
      </c>
    </row>
    <row r="59" spans="1:11" ht="11.15" customHeight="1" thickBot="1">
      <c r="A59" s="858" t="s">
        <v>149</v>
      </c>
      <c r="B59" s="851"/>
      <c r="C59" s="852">
        <v>417.64816000000008</v>
      </c>
      <c r="D59" s="853">
        <v>6.9383106409871207</v>
      </c>
      <c r="E59" s="853">
        <f t="shared" si="15"/>
        <v>31.549281883737859</v>
      </c>
      <c r="F59" s="304">
        <v>-34.303989999999885</v>
      </c>
      <c r="G59" s="305">
        <f t="shared" si="16"/>
        <v>-7.5901818367276022</v>
      </c>
      <c r="H59" s="305">
        <v>-0.68598906527098613</v>
      </c>
      <c r="I59" s="304">
        <v>3.2873700000001236</v>
      </c>
      <c r="J59" s="305">
        <f t="shared" si="17"/>
        <v>0.79335933305854633</v>
      </c>
      <c r="K59" s="296">
        <v>-0.24900204937793013</v>
      </c>
    </row>
    <row r="60" spans="1:11" ht="6.75" customHeight="1" thickTop="1">
      <c r="A60" s="317"/>
      <c r="B60" s="317"/>
      <c r="C60" s="277"/>
      <c r="D60" s="277"/>
      <c r="E60" s="277"/>
      <c r="F60" s="277"/>
      <c r="G60" s="277"/>
      <c r="H60" s="277"/>
      <c r="I60" s="277"/>
      <c r="J60" s="277"/>
      <c r="K60" s="277"/>
    </row>
    <row r="61" spans="1:11" ht="12.75" customHeight="1">
      <c r="A61" s="771" t="s">
        <v>344</v>
      </c>
      <c r="B61" s="813"/>
      <c r="C61" s="813"/>
      <c r="D61" s="813"/>
      <c r="E61" s="813"/>
      <c r="F61" s="813"/>
      <c r="G61" s="356"/>
      <c r="H61" s="356"/>
      <c r="I61" s="356"/>
      <c r="J61" s="356"/>
      <c r="K61" s="777" t="s">
        <v>519</v>
      </c>
    </row>
    <row r="62" spans="1:11" ht="12.75" customHeight="1">
      <c r="H62" s="343"/>
      <c r="I62" s="343"/>
    </row>
    <row r="63" spans="1:11" ht="13">
      <c r="A63" s="317"/>
      <c r="B63" s="317"/>
      <c r="C63" s="277"/>
      <c r="D63" s="277"/>
      <c r="E63" s="277"/>
      <c r="F63" s="277"/>
      <c r="G63" s="277"/>
      <c r="H63" s="277"/>
      <c r="I63" s="277"/>
    </row>
    <row r="65" ht="13.65" customHeight="1"/>
  </sheetData>
  <mergeCells count="16">
    <mergeCell ref="I34:K34"/>
    <mergeCell ref="A34:A35"/>
    <mergeCell ref="C34:C35"/>
    <mergeCell ref="D34:D35"/>
    <mergeCell ref="E34:E35"/>
    <mergeCell ref="F34:H34"/>
    <mergeCell ref="I32:K32"/>
    <mergeCell ref="A33:K33"/>
    <mergeCell ref="A2:K2"/>
    <mergeCell ref="A5:K5"/>
    <mergeCell ref="A6:A7"/>
    <mergeCell ref="C6:C7"/>
    <mergeCell ref="D6:D7"/>
    <mergeCell ref="E6:E7"/>
    <mergeCell ref="F6:H6"/>
    <mergeCell ref="I6:K6"/>
  </mergeCells>
  <hyperlinks>
    <hyperlink ref="K4" location="'Indice tablas Mujeres'!A1" display="Indice" xr:uid="{00000000-0004-0000-1D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0" orientation="portrait" r:id="rId1"/>
  <headerFooter differentFirst="1">
    <oddFooter>&amp;C&amp;P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39">
    <tabColor rgb="FFCD9BCD"/>
    <pageSetUpPr fitToPage="1"/>
  </sheetPr>
  <dimension ref="A1:H71"/>
  <sheetViews>
    <sheetView view="pageBreakPreview" zoomScaleNormal="95" zoomScaleSheetLayoutView="100" workbookViewId="0">
      <selection activeCell="A2" sqref="A2:H2"/>
    </sheetView>
  </sheetViews>
  <sheetFormatPr baseColWidth="10" defaultColWidth="11.453125" defaultRowHeight="12.5"/>
  <cols>
    <col min="1" max="1" width="23" style="357" customWidth="1"/>
    <col min="2" max="2" width="1.54296875" style="357" customWidth="1"/>
    <col min="3" max="16384" width="11.453125" style="357"/>
  </cols>
  <sheetData>
    <row r="1" spans="1:8" s="195" customFormat="1" ht="55.4" customHeight="1">
      <c r="A1" s="1212" t="s">
        <v>548</v>
      </c>
      <c r="B1" s="180"/>
    </row>
    <row r="2" spans="1:8" s="2" customFormat="1" ht="15.65" customHeight="1">
      <c r="A2" s="1238" t="s">
        <v>397</v>
      </c>
      <c r="B2" s="1238"/>
      <c r="C2" s="1238"/>
      <c r="D2" s="1238"/>
      <c r="E2" s="1238"/>
      <c r="F2" s="1238"/>
      <c r="G2" s="1238"/>
      <c r="H2" s="1238"/>
    </row>
    <row r="3" spans="1:8" s="2" customFormat="1" ht="4.5" customHeight="1">
      <c r="A3" s="1"/>
      <c r="B3" s="1"/>
    </row>
    <row r="4" spans="1:8" s="2" customFormat="1" ht="16" thickBot="1">
      <c r="A4" s="3"/>
      <c r="B4" s="1"/>
      <c r="H4" s="1051" t="s">
        <v>212</v>
      </c>
    </row>
    <row r="5" spans="1:8" ht="12.75" customHeight="1" thickTop="1">
      <c r="A5" s="1353" t="s">
        <v>0</v>
      </c>
      <c r="B5" s="557"/>
      <c r="C5" s="1354" t="s">
        <v>120</v>
      </c>
      <c r="D5" s="1355" t="s">
        <v>141</v>
      </c>
      <c r="E5" s="1355" t="s">
        <v>29</v>
      </c>
      <c r="F5" s="1355"/>
      <c r="G5" s="1355" t="s">
        <v>142</v>
      </c>
      <c r="H5" s="1356"/>
    </row>
    <row r="6" spans="1:8" ht="22.65" customHeight="1">
      <c r="A6" s="1353"/>
      <c r="B6" s="480"/>
      <c r="C6" s="1296"/>
      <c r="D6" s="1247"/>
      <c r="E6" s="280" t="s">
        <v>31</v>
      </c>
      <c r="F6" s="280" t="s">
        <v>144</v>
      </c>
      <c r="G6" s="280" t="s">
        <v>31</v>
      </c>
      <c r="H6" s="281" t="s">
        <v>144</v>
      </c>
    </row>
    <row r="7" spans="1:8" ht="5.15" customHeight="1">
      <c r="A7" s="345"/>
      <c r="B7" s="346"/>
      <c r="C7" s="347"/>
      <c r="D7" s="349"/>
      <c r="E7" s="350"/>
      <c r="F7" s="350"/>
      <c r="G7" s="350"/>
      <c r="H7" s="351"/>
    </row>
    <row r="8" spans="1:8" ht="12.75" customHeight="1">
      <c r="A8" s="434" t="s">
        <v>26</v>
      </c>
      <c r="B8" s="435"/>
      <c r="C8" s="436"/>
      <c r="D8" s="436"/>
      <c r="E8" s="436"/>
      <c r="F8" s="436"/>
      <c r="G8" s="436"/>
      <c r="H8" s="437"/>
    </row>
    <row r="9" spans="1:8" ht="12.15" customHeight="1">
      <c r="A9" s="288" t="s">
        <v>21</v>
      </c>
      <c r="B9" s="289"/>
      <c r="C9" s="290" t="s">
        <v>150</v>
      </c>
      <c r="D9" s="291" t="str">
        <f>IFERROR(100*C9/$C$15,"-")</f>
        <v>-</v>
      </c>
      <c r="E9" s="290" t="s">
        <v>150</v>
      </c>
      <c r="F9" s="291" t="str">
        <f>IFERROR(100*E9/($C9-E9),"-")</f>
        <v>-</v>
      </c>
      <c r="G9" s="290" t="s">
        <v>150</v>
      </c>
      <c r="H9" s="292" t="str">
        <f>IFERROR(100*G9/($C9-G9),"-")</f>
        <v>-</v>
      </c>
    </row>
    <row r="10" spans="1:8" ht="12.15" customHeight="1">
      <c r="A10" s="293" t="s">
        <v>22</v>
      </c>
      <c r="B10" s="289"/>
      <c r="C10" s="294">
        <v>8.4979800000000001</v>
      </c>
      <c r="D10" s="295">
        <f t="shared" ref="D10:D15" si="0">IFERROR(100*C10/$C$15,"-")</f>
        <v>3.133600436094369</v>
      </c>
      <c r="E10" s="294">
        <v>1.4259700000000004</v>
      </c>
      <c r="F10" s="295">
        <f t="shared" ref="F10:F15" si="1">IFERROR(100*E10/($C10-E10),"-")</f>
        <v>20.163574429334805</v>
      </c>
      <c r="G10" s="294">
        <v>1.5895399999999995</v>
      </c>
      <c r="H10" s="296">
        <f t="shared" ref="H10:H15" si="2">IFERROR(100*G10/($C10-G10),"-")</f>
        <v>23.008667658689941</v>
      </c>
    </row>
    <row r="11" spans="1:8" ht="12.15" customHeight="1">
      <c r="A11" s="288" t="s">
        <v>23</v>
      </c>
      <c r="B11" s="289"/>
      <c r="C11" s="290">
        <v>11.65395</v>
      </c>
      <c r="D11" s="291">
        <f t="shared" si="0"/>
        <v>4.2973533477628765</v>
      </c>
      <c r="E11" s="290">
        <v>4.1821800000000007</v>
      </c>
      <c r="F11" s="291">
        <f t="shared" si="1"/>
        <v>55.973082683219651</v>
      </c>
      <c r="G11" s="290">
        <v>-1.6547800000000006</v>
      </c>
      <c r="H11" s="292">
        <f t="shared" si="2"/>
        <v>-12.433793457377229</v>
      </c>
    </row>
    <row r="12" spans="1:8" ht="12.15" customHeight="1">
      <c r="A12" s="293" t="s">
        <v>24</v>
      </c>
      <c r="B12" s="289"/>
      <c r="C12" s="294">
        <v>128.99244999999999</v>
      </c>
      <c r="D12" s="295">
        <f t="shared" si="0"/>
        <v>47.565515283971138</v>
      </c>
      <c r="E12" s="294">
        <v>-22.164330000000035</v>
      </c>
      <c r="F12" s="295">
        <f t="shared" si="1"/>
        <v>-14.663139820787418</v>
      </c>
      <c r="G12" s="294">
        <v>-23.183300000000003</v>
      </c>
      <c r="H12" s="296">
        <f t="shared" si="2"/>
        <v>-15.234556097144258</v>
      </c>
    </row>
    <row r="13" spans="1:8" ht="12.15" customHeight="1">
      <c r="A13" s="1116" t="s">
        <v>203</v>
      </c>
      <c r="B13" s="1117"/>
      <c r="C13" s="290">
        <v>95.596269999999976</v>
      </c>
      <c r="D13" s="291">
        <f t="shared" si="0"/>
        <v>35.250790583290964</v>
      </c>
      <c r="E13" s="290">
        <v>-6.8171200000000454</v>
      </c>
      <c r="F13" s="291">
        <f t="shared" si="1"/>
        <v>-6.6564733381055383</v>
      </c>
      <c r="G13" s="290">
        <v>-33.684560000000033</v>
      </c>
      <c r="H13" s="292">
        <f t="shared" si="2"/>
        <v>-26.055340145944321</v>
      </c>
    </row>
    <row r="14" spans="1:8" ht="12.15" customHeight="1">
      <c r="A14" s="1118" t="s">
        <v>204</v>
      </c>
      <c r="B14" s="1119"/>
      <c r="C14" s="294">
        <v>26.448360000000001</v>
      </c>
      <c r="D14" s="295">
        <f t="shared" si="0"/>
        <v>9.7527403488806605</v>
      </c>
      <c r="E14" s="294">
        <v>-10.755749999999999</v>
      </c>
      <c r="F14" s="295">
        <f t="shared" si="1"/>
        <v>-28.910112350490305</v>
      </c>
      <c r="G14" s="294">
        <v>0.66835000000000377</v>
      </c>
      <c r="H14" s="296">
        <f t="shared" si="2"/>
        <v>2.5925125707864498</v>
      </c>
    </row>
    <row r="15" spans="1:8" ht="12.15" customHeight="1">
      <c r="A15" s="1120" t="s">
        <v>1</v>
      </c>
      <c r="B15" s="1121"/>
      <c r="C15" s="907">
        <v>271.18900999999994</v>
      </c>
      <c r="D15" s="908">
        <f t="shared" si="0"/>
        <v>100</v>
      </c>
      <c r="E15" s="907">
        <v>-34.12905000000012</v>
      </c>
      <c r="F15" s="908">
        <f t="shared" si="1"/>
        <v>-11.178195616728376</v>
      </c>
      <c r="G15" s="907">
        <v>-57.311360000000036</v>
      </c>
      <c r="H15" s="909">
        <f t="shared" si="2"/>
        <v>-17.446360867112585</v>
      </c>
    </row>
    <row r="16" spans="1:8" ht="5.15" customHeight="1">
      <c r="A16" s="1122"/>
      <c r="B16" s="1123"/>
      <c r="C16" s="910"/>
      <c r="D16" s="300"/>
      <c r="E16" s="911"/>
      <c r="F16" s="912"/>
      <c r="G16" s="911"/>
      <c r="H16" s="913"/>
    </row>
    <row r="17" spans="1:8" ht="12.75" customHeight="1">
      <c r="A17" s="1124" t="s">
        <v>36</v>
      </c>
      <c r="B17" s="1125"/>
      <c r="C17" s="1114"/>
      <c r="D17" s="1114"/>
      <c r="E17" s="1114"/>
      <c r="F17" s="1114"/>
      <c r="G17" s="1114"/>
      <c r="H17" s="1115"/>
    </row>
    <row r="18" spans="1:8" ht="12.15" customHeight="1">
      <c r="A18" s="288" t="s">
        <v>21</v>
      </c>
      <c r="B18" s="289"/>
      <c r="C18" s="290" t="s">
        <v>150</v>
      </c>
      <c r="D18" s="291" t="str">
        <f>IFERROR(100*C18/$C$24,"-")</f>
        <v>-</v>
      </c>
      <c r="E18" s="290" t="s">
        <v>150</v>
      </c>
      <c r="F18" s="291" t="str">
        <f>IFERROR(100*E18/($C18-E18),"-")</f>
        <v>-</v>
      </c>
      <c r="G18" s="290" t="s">
        <v>150</v>
      </c>
      <c r="H18" s="292" t="str">
        <f>IFERROR(100*G18/($C18-G18),"-")</f>
        <v>-</v>
      </c>
    </row>
    <row r="19" spans="1:8" ht="12.15" customHeight="1">
      <c r="A19" s="293" t="s">
        <v>22</v>
      </c>
      <c r="B19" s="289"/>
      <c r="C19" s="294" t="s">
        <v>150</v>
      </c>
      <c r="D19" s="295" t="str">
        <f t="shared" ref="D19:D24" si="3">IFERROR(100*C19/$C$24,"-")</f>
        <v>-</v>
      </c>
      <c r="E19" s="294" t="s">
        <v>150</v>
      </c>
      <c r="F19" s="295" t="str">
        <f t="shared" ref="F19:F24" si="4">IFERROR(100*E19/($C19-E19),"-")</f>
        <v>-</v>
      </c>
      <c r="G19" s="294" t="s">
        <v>150</v>
      </c>
      <c r="H19" s="296" t="str">
        <f t="shared" ref="H19:H24" si="5">IFERROR(100*G19/($C19-G19),"-")</f>
        <v>-</v>
      </c>
    </row>
    <row r="20" spans="1:8" ht="12.15" customHeight="1">
      <c r="A20" s="288" t="s">
        <v>23</v>
      </c>
      <c r="B20" s="289"/>
      <c r="C20" s="290">
        <v>11.65395</v>
      </c>
      <c r="D20" s="291">
        <f t="shared" si="3"/>
        <v>8.7095251778775324</v>
      </c>
      <c r="E20" s="290">
        <v>4.1821800000000007</v>
      </c>
      <c r="F20" s="291">
        <f t="shared" si="4"/>
        <v>55.973082683219651</v>
      </c>
      <c r="G20" s="290">
        <v>-0.80716999999999928</v>
      </c>
      <c r="H20" s="292">
        <f t="shared" si="5"/>
        <v>-6.4775076397627123</v>
      </c>
    </row>
    <row r="21" spans="1:8" ht="12.15" customHeight="1">
      <c r="A21" s="293" t="s">
        <v>24</v>
      </c>
      <c r="B21" s="289"/>
      <c r="C21" s="294">
        <v>62.337859999999999</v>
      </c>
      <c r="D21" s="295">
        <f t="shared" si="3"/>
        <v>46.587908924013291</v>
      </c>
      <c r="E21" s="294">
        <v>-9.8850899999999839</v>
      </c>
      <c r="F21" s="295">
        <f t="shared" si="4"/>
        <v>-13.686909770370757</v>
      </c>
      <c r="G21" s="294">
        <v>-21.658600000000014</v>
      </c>
      <c r="H21" s="296">
        <f t="shared" si="5"/>
        <v>-25.785134278277933</v>
      </c>
    </row>
    <row r="22" spans="1:8" ht="12.15" customHeight="1">
      <c r="A22" s="1116" t="s">
        <v>205</v>
      </c>
      <c r="B22" s="1117"/>
      <c r="C22" s="290">
        <v>40.634890000000006</v>
      </c>
      <c r="D22" s="291">
        <f t="shared" si="3"/>
        <v>30.368295518282125</v>
      </c>
      <c r="E22" s="290">
        <v>-3.6797699999999836</v>
      </c>
      <c r="F22" s="291">
        <f t="shared" si="4"/>
        <v>-8.3037306390255168</v>
      </c>
      <c r="G22" s="290">
        <v>-9.5788399999999925</v>
      </c>
      <c r="H22" s="292">
        <f t="shared" si="5"/>
        <v>-19.076137144163543</v>
      </c>
    </row>
    <row r="23" spans="1:8" ht="12.15" customHeight="1">
      <c r="A23" s="1118" t="s">
        <v>204</v>
      </c>
      <c r="B23" s="1119"/>
      <c r="C23" s="294">
        <v>14.849409999999999</v>
      </c>
      <c r="D23" s="295">
        <f t="shared" si="3"/>
        <v>11.097637305087664</v>
      </c>
      <c r="E23" s="294">
        <v>-3.4039099999999998</v>
      </c>
      <c r="F23" s="295">
        <f t="shared" si="4"/>
        <v>-18.648169209765676</v>
      </c>
      <c r="G23" s="294">
        <v>2.2956499999999984</v>
      </c>
      <c r="H23" s="296">
        <f t="shared" si="5"/>
        <v>18.286553192031697</v>
      </c>
    </row>
    <row r="24" spans="1:8" ht="12.15" customHeight="1">
      <c r="A24" s="1120" t="s">
        <v>1</v>
      </c>
      <c r="B24" s="1121"/>
      <c r="C24" s="907">
        <v>133.80695</v>
      </c>
      <c r="D24" s="908">
        <f t="shared" si="3"/>
        <v>100</v>
      </c>
      <c r="E24" s="907">
        <v>-13.909239999999983</v>
      </c>
      <c r="F24" s="908">
        <f t="shared" si="4"/>
        <v>-9.4161919556684897</v>
      </c>
      <c r="G24" s="907">
        <v>-29.481619999999992</v>
      </c>
      <c r="H24" s="909">
        <f t="shared" si="5"/>
        <v>-18.054919581940116</v>
      </c>
    </row>
    <row r="25" spans="1:8" ht="5.15" customHeight="1">
      <c r="A25" s="1126"/>
      <c r="B25" s="1127"/>
      <c r="C25" s="911"/>
      <c r="D25" s="912"/>
      <c r="E25" s="911"/>
      <c r="F25" s="912"/>
      <c r="G25" s="911"/>
      <c r="H25" s="913"/>
    </row>
    <row r="26" spans="1:8" ht="12.75" customHeight="1">
      <c r="A26" s="434" t="s">
        <v>38</v>
      </c>
      <c r="B26" s="435"/>
      <c r="C26" s="436"/>
      <c r="D26" s="436"/>
      <c r="E26" s="436"/>
      <c r="F26" s="436"/>
      <c r="G26" s="436"/>
      <c r="H26" s="437"/>
    </row>
    <row r="27" spans="1:8" ht="12.15" customHeight="1">
      <c r="A27" s="288" t="s">
        <v>21</v>
      </c>
      <c r="B27" s="289"/>
      <c r="C27" s="290" t="s">
        <v>150</v>
      </c>
      <c r="D27" s="291" t="str">
        <f>IFERROR(100*C27/$C$33,"-")</f>
        <v>-</v>
      </c>
      <c r="E27" s="290" t="s">
        <v>150</v>
      </c>
      <c r="F27" s="291" t="str">
        <f>IFERROR(100*E27/($C27-E27),"-")</f>
        <v>-</v>
      </c>
      <c r="G27" s="290" t="s">
        <v>150</v>
      </c>
      <c r="H27" s="292" t="str">
        <f>IFERROR(100*G27/($C27-G27),"-")</f>
        <v>-</v>
      </c>
    </row>
    <row r="28" spans="1:8" ht="12.15" customHeight="1">
      <c r="A28" s="293" t="s">
        <v>22</v>
      </c>
      <c r="B28" s="289"/>
      <c r="C28" s="294" t="s">
        <v>150</v>
      </c>
      <c r="D28" s="295" t="str">
        <f t="shared" ref="D28:D33" si="6">IFERROR(100*C28/$C$33,"-")</f>
        <v>-</v>
      </c>
      <c r="E28" s="294" t="s">
        <v>150</v>
      </c>
      <c r="F28" s="295" t="str">
        <f t="shared" ref="F28:F33" si="7">IFERROR(100*E28/($C28-E28),"-")</f>
        <v>-</v>
      </c>
      <c r="G28" s="294" t="s">
        <v>150</v>
      </c>
      <c r="H28" s="296" t="str">
        <f t="shared" ref="H28:H33" si="8">IFERROR(100*G28/($C28-G28),"-")</f>
        <v>-</v>
      </c>
    </row>
    <row r="29" spans="1:8" ht="12.15" customHeight="1">
      <c r="A29" s="288" t="s">
        <v>23</v>
      </c>
      <c r="B29" s="289"/>
      <c r="C29" s="290" t="s">
        <v>150</v>
      </c>
      <c r="D29" s="291" t="str">
        <f t="shared" si="6"/>
        <v>-</v>
      </c>
      <c r="E29" s="290" t="s">
        <v>150</v>
      </c>
      <c r="F29" s="291" t="str">
        <f t="shared" si="7"/>
        <v>-</v>
      </c>
      <c r="G29" s="290" t="s">
        <v>150</v>
      </c>
      <c r="H29" s="292" t="str">
        <f t="shared" si="8"/>
        <v>-</v>
      </c>
    </row>
    <row r="30" spans="1:8" ht="12.15" customHeight="1">
      <c r="A30" s="293" t="s">
        <v>24</v>
      </c>
      <c r="B30" s="289"/>
      <c r="C30" s="294">
        <v>66.654589999999999</v>
      </c>
      <c r="D30" s="295">
        <f t="shared" si="6"/>
        <v>48.517681275124275</v>
      </c>
      <c r="E30" s="294">
        <v>-12.279240000000016</v>
      </c>
      <c r="F30" s="295">
        <f t="shared" si="7"/>
        <v>-15.556371710330049</v>
      </c>
      <c r="G30" s="294">
        <v>-1.5246999999999957</v>
      </c>
      <c r="H30" s="296">
        <f t="shared" si="8"/>
        <v>-2.2363095890262215</v>
      </c>
    </row>
    <row r="31" spans="1:8" ht="12.15" customHeight="1">
      <c r="A31" s="1116" t="s">
        <v>203</v>
      </c>
      <c r="B31" s="1117"/>
      <c r="C31" s="290">
        <v>54.961379999999998</v>
      </c>
      <c r="D31" s="291">
        <f t="shared" si="6"/>
        <v>40.006227887396655</v>
      </c>
      <c r="E31" s="290">
        <v>-3.137350000000005</v>
      </c>
      <c r="F31" s="291">
        <f t="shared" si="7"/>
        <v>-5.4000319800450107</v>
      </c>
      <c r="G31" s="290">
        <v>-24.105720000000012</v>
      </c>
      <c r="H31" s="292">
        <f t="shared" si="8"/>
        <v>-30.48767439301556</v>
      </c>
    </row>
    <row r="32" spans="1:8" ht="12.15" customHeight="1">
      <c r="A32" s="1118" t="s">
        <v>204</v>
      </c>
      <c r="B32" s="1119"/>
      <c r="C32" s="294">
        <v>11.59895</v>
      </c>
      <c r="D32" s="295">
        <f t="shared" si="6"/>
        <v>8.4428418091852748</v>
      </c>
      <c r="E32" s="294">
        <v>-7.351840000000001</v>
      </c>
      <c r="F32" s="295">
        <f t="shared" si="7"/>
        <v>-38.794372160738419</v>
      </c>
      <c r="G32" s="294">
        <v>-1.6273</v>
      </c>
      <c r="H32" s="296">
        <f t="shared" si="8"/>
        <v>-12.303562990265569</v>
      </c>
    </row>
    <row r="33" spans="1:8" ht="12.15" customHeight="1" thickBot="1">
      <c r="A33" s="1128" t="s">
        <v>1</v>
      </c>
      <c r="B33" s="1129"/>
      <c r="C33" s="914">
        <v>137.38206</v>
      </c>
      <c r="D33" s="915">
        <f t="shared" si="6"/>
        <v>100</v>
      </c>
      <c r="E33" s="914">
        <v>-20.219810000000024</v>
      </c>
      <c r="F33" s="914">
        <f t="shared" si="7"/>
        <v>-12.829676449905081</v>
      </c>
      <c r="G33" s="914">
        <v>-27.829739999999987</v>
      </c>
      <c r="H33" s="916">
        <f t="shared" si="8"/>
        <v>-16.844886382207562</v>
      </c>
    </row>
    <row r="34" spans="1:8" ht="15.65" customHeight="1" thickTop="1" thickBot="1">
      <c r="C34" s="2"/>
      <c r="D34" s="2"/>
      <c r="E34" s="2"/>
      <c r="F34" s="2"/>
      <c r="G34" s="2"/>
      <c r="H34" s="2"/>
    </row>
    <row r="35" spans="1:8" ht="12.75" customHeight="1" thickTop="1">
      <c r="A35" s="1353" t="s">
        <v>27</v>
      </c>
      <c r="B35" s="557"/>
      <c r="C35" s="1354" t="s">
        <v>120</v>
      </c>
      <c r="D35" s="1355" t="s">
        <v>141</v>
      </c>
      <c r="E35" s="1355" t="s">
        <v>29</v>
      </c>
      <c r="F35" s="1355"/>
      <c r="G35" s="1355" t="s">
        <v>142</v>
      </c>
      <c r="H35" s="1356"/>
    </row>
    <row r="36" spans="1:8">
      <c r="A36" s="1353"/>
      <c r="B36" s="480"/>
      <c r="C36" s="1296"/>
      <c r="D36" s="1247"/>
      <c r="E36" s="280" t="s">
        <v>31</v>
      </c>
      <c r="F36" s="280" t="s">
        <v>144</v>
      </c>
      <c r="G36" s="280" t="s">
        <v>31</v>
      </c>
      <c r="H36" s="281" t="s">
        <v>144</v>
      </c>
    </row>
    <row r="37" spans="1:8" ht="5.15" customHeight="1">
      <c r="A37" s="345"/>
      <c r="B37" s="346"/>
      <c r="C37" s="347"/>
      <c r="D37" s="349"/>
      <c r="E37" s="350"/>
      <c r="F37" s="350"/>
      <c r="G37" s="350"/>
      <c r="H37" s="351"/>
    </row>
    <row r="38" spans="1:8" ht="12.15" customHeight="1">
      <c r="A38" s="434" t="s">
        <v>26</v>
      </c>
      <c r="B38" s="435"/>
      <c r="C38" s="436"/>
      <c r="D38" s="436"/>
      <c r="E38" s="436"/>
      <c r="F38" s="436"/>
      <c r="G38" s="436"/>
      <c r="H38" s="437"/>
    </row>
    <row r="39" spans="1:8" ht="12.15" customHeight="1">
      <c r="A39" s="288" t="s">
        <v>21</v>
      </c>
      <c r="B39" s="289"/>
      <c r="C39" s="290">
        <v>121.23998999999999</v>
      </c>
      <c r="D39" s="291">
        <f>IFERROR(100*C39/$C$45,"-")</f>
        <v>4.8943882249567912</v>
      </c>
      <c r="E39" s="290">
        <v>-12.48887999999998</v>
      </c>
      <c r="F39" s="291">
        <f>IFERROR(100*E39/($C39-E39),"-")</f>
        <v>-9.3389557542810184</v>
      </c>
      <c r="G39" s="290">
        <v>-4.6618700000000075</v>
      </c>
      <c r="H39" s="292">
        <f>IFERROR(100*G39/($C39-G39),"-")</f>
        <v>-3.7027808802824738</v>
      </c>
    </row>
    <row r="40" spans="1:8" ht="12.15" customHeight="1">
      <c r="A40" s="293" t="s">
        <v>22</v>
      </c>
      <c r="B40" s="289"/>
      <c r="C40" s="294">
        <v>124.55770000000001</v>
      </c>
      <c r="D40" s="295">
        <f t="shared" ref="D40:D45" si="9">IFERROR(100*C40/$C$45,"-")</f>
        <v>5.0283222574309061</v>
      </c>
      <c r="E40" s="294">
        <v>-4.034909999999968</v>
      </c>
      <c r="F40" s="295">
        <f t="shared" ref="F40:F45" si="10">IFERROR(100*E40/($C40-E40),"-")</f>
        <v>-3.137746407044673</v>
      </c>
      <c r="G40" s="294">
        <v>4.1998700000000042</v>
      </c>
      <c r="H40" s="296">
        <f t="shared" ref="H40:H45" si="11">IFERROR(100*G40/($C40-G40),"-")</f>
        <v>3.4894863092829143</v>
      </c>
    </row>
    <row r="41" spans="1:8" ht="12.15" customHeight="1">
      <c r="A41" s="288" t="s">
        <v>23</v>
      </c>
      <c r="B41" s="289"/>
      <c r="C41" s="290">
        <v>105.91073</v>
      </c>
      <c r="D41" s="291">
        <f t="shared" si="9"/>
        <v>4.275554871033707</v>
      </c>
      <c r="E41" s="290">
        <v>14.748310000000004</v>
      </c>
      <c r="F41" s="291">
        <f t="shared" si="10"/>
        <v>16.178058897515012</v>
      </c>
      <c r="G41" s="290">
        <v>2.6355099999999823</v>
      </c>
      <c r="H41" s="292">
        <f t="shared" si="11"/>
        <v>2.5519287201711909</v>
      </c>
    </row>
    <row r="42" spans="1:8" ht="12.15" customHeight="1">
      <c r="A42" s="293" t="s">
        <v>24</v>
      </c>
      <c r="B42" s="289"/>
      <c r="C42" s="294">
        <v>975.02834000000007</v>
      </c>
      <c r="D42" s="295">
        <f t="shared" si="9"/>
        <v>39.361329758400402</v>
      </c>
      <c r="E42" s="294">
        <v>-65.381459999999834</v>
      </c>
      <c r="F42" s="295">
        <f t="shared" si="10"/>
        <v>-6.2842026286180541</v>
      </c>
      <c r="G42" s="294">
        <v>-43.238200000000006</v>
      </c>
      <c r="H42" s="296">
        <f t="shared" si="11"/>
        <v>-4.2462556021923303</v>
      </c>
    </row>
    <row r="43" spans="1:8" ht="12.15" customHeight="1">
      <c r="A43" s="1116" t="s">
        <v>203</v>
      </c>
      <c r="B43" s="1117"/>
      <c r="C43" s="290">
        <v>913.96026000000006</v>
      </c>
      <c r="D43" s="291">
        <f t="shared" si="9"/>
        <v>36.896046713814869</v>
      </c>
      <c r="E43" s="290">
        <v>9.5203300000000581</v>
      </c>
      <c r="F43" s="291">
        <f t="shared" si="10"/>
        <v>1.0526215931222827</v>
      </c>
      <c r="G43" s="290">
        <v>-63.219369999999799</v>
      </c>
      <c r="H43" s="292">
        <f t="shared" si="11"/>
        <v>-6.4695750974669632</v>
      </c>
    </row>
    <row r="44" spans="1:8" ht="12.15" customHeight="1">
      <c r="A44" s="1118" t="s">
        <v>204</v>
      </c>
      <c r="B44" s="1119"/>
      <c r="C44" s="294">
        <v>236.42544000000001</v>
      </c>
      <c r="D44" s="295">
        <f t="shared" si="9"/>
        <v>9.5443581743633299</v>
      </c>
      <c r="E44" s="294">
        <v>-78.424669999999963</v>
      </c>
      <c r="F44" s="295">
        <f t="shared" si="10"/>
        <v>-24.908573162003968</v>
      </c>
      <c r="G44" s="294">
        <v>-14.07641000000001</v>
      </c>
      <c r="H44" s="296">
        <f t="shared" si="11"/>
        <v>-5.6192838496003157</v>
      </c>
    </row>
    <row r="45" spans="1:8" ht="14.15" customHeight="1">
      <c r="A45" s="1120" t="s">
        <v>1</v>
      </c>
      <c r="B45" s="1121"/>
      <c r="C45" s="907">
        <v>2477.12246</v>
      </c>
      <c r="D45" s="908">
        <f t="shared" si="9"/>
        <v>100</v>
      </c>
      <c r="E45" s="907">
        <v>-136.06127999999944</v>
      </c>
      <c r="F45" s="908">
        <f t="shared" si="10"/>
        <v>-5.2067245757468044</v>
      </c>
      <c r="G45" s="907">
        <v>-118.36047000000008</v>
      </c>
      <c r="H45" s="909">
        <f t="shared" si="11"/>
        <v>-4.5602484467119986</v>
      </c>
    </row>
    <row r="46" spans="1:8" ht="5.15" customHeight="1">
      <c r="A46" s="1122"/>
      <c r="B46" s="1123"/>
      <c r="C46" s="910"/>
      <c r="D46" s="300"/>
      <c r="E46" s="911"/>
      <c r="F46" s="912"/>
      <c r="G46" s="911"/>
      <c r="H46" s="913"/>
    </row>
    <row r="47" spans="1:8" ht="12.15" customHeight="1">
      <c r="A47" s="1124" t="s">
        <v>36</v>
      </c>
      <c r="B47" s="1125"/>
      <c r="C47" s="1114"/>
      <c r="D47" s="1114"/>
      <c r="E47" s="1114"/>
      <c r="F47" s="1114"/>
      <c r="G47" s="1114"/>
      <c r="H47" s="1115"/>
    </row>
    <row r="48" spans="1:8" ht="12.15" customHeight="1">
      <c r="A48" s="288" t="s">
        <v>21</v>
      </c>
      <c r="B48" s="289"/>
      <c r="C48" s="290">
        <v>71.380880000000005</v>
      </c>
      <c r="D48" s="291">
        <f>IFERROR(100*C48/$C$54,"-")</f>
        <v>6.1891310089441554</v>
      </c>
      <c r="E48" s="290">
        <v>-14.868809999999996</v>
      </c>
      <c r="F48" s="291">
        <f>IFERROR(100*E48/($C48-E48),"-")</f>
        <v>-17.239261961405305</v>
      </c>
      <c r="G48" s="290">
        <v>-10.268559999999994</v>
      </c>
      <c r="H48" s="292">
        <f>IFERROR(100*G48/($C48-G48),"-")</f>
        <v>-12.576399789147352</v>
      </c>
    </row>
    <row r="49" spans="1:8" ht="12.15" customHeight="1">
      <c r="A49" s="293" t="s">
        <v>22</v>
      </c>
      <c r="B49" s="289"/>
      <c r="C49" s="294">
        <v>81.070010000000011</v>
      </c>
      <c r="D49" s="295">
        <f t="shared" ref="D49:D54" si="12">IFERROR(100*C49/$C$54,"-")</f>
        <v>7.0292340580056285</v>
      </c>
      <c r="E49" s="294">
        <v>-1.9866200000000021</v>
      </c>
      <c r="F49" s="295">
        <f t="shared" ref="F49:F54" si="13">IFERROR(100*E49/($C49-E49),"-")</f>
        <v>-2.3918861143294663</v>
      </c>
      <c r="G49" s="294">
        <v>1.6350800000000021</v>
      </c>
      <c r="H49" s="296">
        <f t="shared" ref="H49:H54" si="14">IFERROR(100*G49/($C49-G49),"-")</f>
        <v>2.0583891746363996</v>
      </c>
    </row>
    <row r="50" spans="1:8" ht="12.15" customHeight="1">
      <c r="A50" s="288" t="s">
        <v>23</v>
      </c>
      <c r="B50" s="289"/>
      <c r="C50" s="290">
        <v>97.946050000000014</v>
      </c>
      <c r="D50" s="291">
        <f t="shared" si="12"/>
        <v>8.4924833549067316</v>
      </c>
      <c r="E50" s="290">
        <v>13.543210000000016</v>
      </c>
      <c r="F50" s="291">
        <f t="shared" si="13"/>
        <v>16.045917412257712</v>
      </c>
      <c r="G50" s="290">
        <v>-0.6297699999999935</v>
      </c>
      <c r="H50" s="292">
        <f t="shared" si="14"/>
        <v>-0.63886863938843563</v>
      </c>
    </row>
    <row r="51" spans="1:8" ht="12.15" customHeight="1">
      <c r="A51" s="293" t="s">
        <v>24</v>
      </c>
      <c r="B51" s="289"/>
      <c r="C51" s="294">
        <v>423.08584999999999</v>
      </c>
      <c r="D51" s="295">
        <f t="shared" si="12"/>
        <v>36.683965701746679</v>
      </c>
      <c r="E51" s="294">
        <v>11.191179999999974</v>
      </c>
      <c r="F51" s="295">
        <f t="shared" si="13"/>
        <v>2.7170004409136865</v>
      </c>
      <c r="G51" s="294">
        <v>-30.460820000000012</v>
      </c>
      <c r="H51" s="296">
        <f t="shared" si="14"/>
        <v>-6.7161379445250944</v>
      </c>
    </row>
    <row r="52" spans="1:8" ht="12.15" customHeight="1">
      <c r="A52" s="1116" t="s">
        <v>203</v>
      </c>
      <c r="B52" s="1117"/>
      <c r="C52" s="290">
        <v>375.78028</v>
      </c>
      <c r="D52" s="291">
        <f t="shared" si="12"/>
        <v>32.582301920314194</v>
      </c>
      <c r="E52" s="290">
        <v>1.1462399999999775</v>
      </c>
      <c r="F52" s="291">
        <f t="shared" si="13"/>
        <v>0.30596258684874911</v>
      </c>
      <c r="G52" s="290">
        <v>-27.132429999999943</v>
      </c>
      <c r="H52" s="292">
        <f t="shared" si="14"/>
        <v>-6.7340715064560621</v>
      </c>
    </row>
    <row r="53" spans="1:8" ht="12.15" customHeight="1">
      <c r="A53" s="1118" t="s">
        <v>204</v>
      </c>
      <c r="B53" s="1119"/>
      <c r="C53" s="294">
        <v>104.0633</v>
      </c>
      <c r="D53" s="295">
        <f t="shared" si="12"/>
        <v>9.0228839560826142</v>
      </c>
      <c r="E53" s="294">
        <v>-36.128990000000016</v>
      </c>
      <c r="F53" s="295">
        <f t="shared" si="13"/>
        <v>-25.771024925835803</v>
      </c>
      <c r="G53" s="294">
        <v>-12.679869999999994</v>
      </c>
      <c r="H53" s="296">
        <f t="shared" si="14"/>
        <v>-10.861337755347909</v>
      </c>
    </row>
    <row r="54" spans="1:8" ht="14.15" customHeight="1">
      <c r="A54" s="1120" t="s">
        <v>1</v>
      </c>
      <c r="B54" s="1121"/>
      <c r="C54" s="907">
        <v>1153.32637</v>
      </c>
      <c r="D54" s="908">
        <f t="shared" si="12"/>
        <v>100</v>
      </c>
      <c r="E54" s="907">
        <v>-27.10378999999989</v>
      </c>
      <c r="F54" s="908">
        <f t="shared" si="13"/>
        <v>-2.2960943322559544</v>
      </c>
      <c r="G54" s="907">
        <v>-79.536370000000034</v>
      </c>
      <c r="H54" s="909">
        <f t="shared" si="14"/>
        <v>-6.4513564583840068</v>
      </c>
    </row>
    <row r="55" spans="1:8" ht="5.15" customHeight="1">
      <c r="A55" s="1126"/>
      <c r="B55" s="1127"/>
      <c r="C55" s="911"/>
      <c r="D55" s="912"/>
      <c r="E55" s="911"/>
      <c r="F55" s="912"/>
      <c r="G55" s="911"/>
      <c r="H55" s="913"/>
    </row>
    <row r="56" spans="1:8" ht="12.15" customHeight="1">
      <c r="A56" s="434" t="s">
        <v>38</v>
      </c>
      <c r="B56" s="435"/>
      <c r="C56" s="436"/>
      <c r="D56" s="436"/>
      <c r="E56" s="436"/>
      <c r="F56" s="436"/>
      <c r="G56" s="436"/>
      <c r="H56" s="437"/>
    </row>
    <row r="57" spans="1:8" ht="12.15" customHeight="1">
      <c r="A57" s="288" t="s">
        <v>21</v>
      </c>
      <c r="B57" s="289"/>
      <c r="C57" s="290">
        <v>49.859109999999994</v>
      </c>
      <c r="D57" s="291">
        <f>IFERROR(100*C57/$C$63,"-")</f>
        <v>3.7663738680479106</v>
      </c>
      <c r="E57" s="290">
        <v>2.3799299999999874</v>
      </c>
      <c r="F57" s="291">
        <f>IFERROR(100*E57/($C57-E57),"-")</f>
        <v>5.0125760385920461</v>
      </c>
      <c r="G57" s="290">
        <v>5.6066899999999933</v>
      </c>
      <c r="H57" s="292">
        <f>IFERROR(100*G57/($C57-G57),"-")</f>
        <v>12.669792974033946</v>
      </c>
    </row>
    <row r="58" spans="1:8" ht="12.15" customHeight="1">
      <c r="A58" s="293" t="s">
        <v>22</v>
      </c>
      <c r="B58" s="289"/>
      <c r="C58" s="294">
        <v>43.487690000000001</v>
      </c>
      <c r="D58" s="295">
        <f t="shared" ref="D58:D63" si="15">IFERROR(100*C58/$C$63,"-")</f>
        <v>3.2850746673530367</v>
      </c>
      <c r="E58" s="294">
        <v>-2.0482900000000015</v>
      </c>
      <c r="F58" s="295">
        <f t="shared" ref="F58:F63" si="16">IFERROR(100*E58/($C58-E58),"-")</f>
        <v>-4.4981792419972102</v>
      </c>
      <c r="G58" s="294">
        <v>2.5647900000000021</v>
      </c>
      <c r="H58" s="296">
        <f t="shared" ref="H58:H63" si="17">IFERROR(100*G58/($C58-G58),"-")</f>
        <v>6.2673710807396406</v>
      </c>
    </row>
    <row r="59" spans="1:8" ht="12.15" customHeight="1">
      <c r="A59" s="288" t="s">
        <v>23</v>
      </c>
      <c r="B59" s="289"/>
      <c r="C59" s="290">
        <v>7.9646800000000004</v>
      </c>
      <c r="D59" s="291">
        <f t="shared" si="15"/>
        <v>0.60165459470423444</v>
      </c>
      <c r="E59" s="290">
        <v>1.2051000000000007</v>
      </c>
      <c r="F59" s="291">
        <f t="shared" si="16"/>
        <v>17.828030735637434</v>
      </c>
      <c r="G59" s="290">
        <v>3.2652799999999997</v>
      </c>
      <c r="H59" s="292">
        <f t="shared" si="17"/>
        <v>69.482912712261125</v>
      </c>
    </row>
    <row r="60" spans="1:8" ht="12.15" customHeight="1">
      <c r="A60" s="293" t="s">
        <v>24</v>
      </c>
      <c r="B60" s="289"/>
      <c r="C60" s="294">
        <v>551.94249000000002</v>
      </c>
      <c r="D60" s="295">
        <f t="shared" si="15"/>
        <v>41.693920549349869</v>
      </c>
      <c r="E60" s="294">
        <v>-76.572639999999978</v>
      </c>
      <c r="F60" s="295">
        <f t="shared" si="16"/>
        <v>-12.183102099706012</v>
      </c>
      <c r="G60" s="294">
        <v>-12.777379999999994</v>
      </c>
      <c r="H60" s="296">
        <f t="shared" si="17"/>
        <v>-2.2626049974122555</v>
      </c>
    </row>
    <row r="61" spans="1:8" ht="12.15" customHeight="1">
      <c r="A61" s="1116" t="s">
        <v>203</v>
      </c>
      <c r="B61" s="1117"/>
      <c r="C61" s="290">
        <v>538.17998000000011</v>
      </c>
      <c r="D61" s="291">
        <f t="shared" si="15"/>
        <v>40.654295934655629</v>
      </c>
      <c r="E61" s="290">
        <v>8.3740900000001375</v>
      </c>
      <c r="F61" s="291">
        <f t="shared" si="16"/>
        <v>1.5805958669127174</v>
      </c>
      <c r="G61" s="290">
        <v>-36.086939999999913</v>
      </c>
      <c r="H61" s="292">
        <f t="shared" si="17"/>
        <v>-6.2840011749240077</v>
      </c>
    </row>
    <row r="62" spans="1:8" ht="12.15" customHeight="1">
      <c r="A62" s="1118" t="s">
        <v>204</v>
      </c>
      <c r="B62" s="1119"/>
      <c r="C62" s="294">
        <v>132.36214000000001</v>
      </c>
      <c r="D62" s="295">
        <f t="shared" si="15"/>
        <v>9.9986803858893438</v>
      </c>
      <c r="E62" s="294">
        <v>-42.295680000000004</v>
      </c>
      <c r="F62" s="295">
        <f t="shared" si="16"/>
        <v>-24.216310497863766</v>
      </c>
      <c r="G62" s="294">
        <v>-1.3965399999999875</v>
      </c>
      <c r="H62" s="296">
        <f t="shared" si="17"/>
        <v>-1.0440742985800902</v>
      </c>
    </row>
    <row r="63" spans="1:8" ht="13" thickBot="1">
      <c r="A63" s="1128" t="s">
        <v>1</v>
      </c>
      <c r="B63" s="1129"/>
      <c r="C63" s="914">
        <v>1323.7960899999998</v>
      </c>
      <c r="D63" s="915">
        <f t="shared" si="15"/>
        <v>100.00000000000001</v>
      </c>
      <c r="E63" s="914">
        <v>-108.95749000000001</v>
      </c>
      <c r="F63" s="914">
        <f t="shared" si="16"/>
        <v>-7.6047613156199558</v>
      </c>
      <c r="G63" s="914">
        <v>-38.824100000000271</v>
      </c>
      <c r="H63" s="916">
        <f t="shared" si="17"/>
        <v>-2.8492238912150767</v>
      </c>
    </row>
    <row r="64" spans="1:8" ht="4.5" customHeight="1" thickTop="1">
      <c r="C64" s="277"/>
      <c r="D64" s="277"/>
      <c r="E64" s="277"/>
      <c r="F64" s="277"/>
      <c r="G64" s="277"/>
      <c r="H64" s="277"/>
    </row>
    <row r="65" spans="1:8">
      <c r="A65" s="771" t="s">
        <v>344</v>
      </c>
      <c r="C65" s="813"/>
      <c r="D65" s="813"/>
      <c r="E65" s="813"/>
      <c r="F65" s="813"/>
      <c r="G65" s="356"/>
      <c r="H65" s="777" t="s">
        <v>519</v>
      </c>
    </row>
    <row r="66" spans="1:8" ht="32.9" customHeight="1">
      <c r="A66" s="1357" t="s">
        <v>411</v>
      </c>
      <c r="B66" s="1357"/>
      <c r="C66" s="1357"/>
      <c r="D66" s="1357"/>
      <c r="E66" s="1357"/>
      <c r="F66" s="1357"/>
      <c r="G66" s="1357"/>
      <c r="H66" s="1357"/>
    </row>
    <row r="67" spans="1:8">
      <c r="C67" s="1357"/>
      <c r="D67" s="1357"/>
      <c r="E67" s="1357"/>
      <c r="F67" s="1357"/>
      <c r="G67" s="1357"/>
      <c r="H67" s="1357"/>
    </row>
    <row r="71" spans="1:8" ht="13.65" customHeight="1"/>
  </sheetData>
  <mergeCells count="13">
    <mergeCell ref="C67:H67"/>
    <mergeCell ref="A66:H66"/>
    <mergeCell ref="C35:C36"/>
    <mergeCell ref="D35:D36"/>
    <mergeCell ref="E35:F35"/>
    <mergeCell ref="G35:H35"/>
    <mergeCell ref="A2:H2"/>
    <mergeCell ref="A35:A36"/>
    <mergeCell ref="C5:C6"/>
    <mergeCell ref="D5:D6"/>
    <mergeCell ref="E5:F5"/>
    <mergeCell ref="G5:H5"/>
    <mergeCell ref="A5:A6"/>
  </mergeCells>
  <hyperlinks>
    <hyperlink ref="H4" location="'Indice tablas Mujeres'!A1" display="Indice" xr:uid="{00000000-0004-0000-1E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6" orientation="portrait" r:id="rId1"/>
  <headerFooter differentFirst="1">
    <oddFooter>&amp;C&amp;P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CD9BCD"/>
    <pageSetUpPr fitToPage="1"/>
  </sheetPr>
  <dimension ref="A1:L81"/>
  <sheetViews>
    <sheetView view="pageBreakPreview" zoomScaleNormal="100" zoomScaleSheetLayoutView="100" workbookViewId="0">
      <selection activeCell="A2" sqref="A2:L2"/>
    </sheetView>
  </sheetViews>
  <sheetFormatPr baseColWidth="10" defaultRowHeight="14.5"/>
  <cols>
    <col min="1" max="1" width="15.453125" customWidth="1"/>
    <col min="2" max="2" width="1.08984375" customWidth="1"/>
    <col min="3" max="5" width="10.453125" customWidth="1"/>
    <col min="6" max="6" width="0.90625" customWidth="1"/>
    <col min="7" max="7" width="12.453125" customWidth="1"/>
    <col min="8" max="8" width="1" customWidth="1"/>
    <col min="9" max="11" width="9.453125" customWidth="1"/>
    <col min="12" max="12" width="12.54296875" customWidth="1"/>
  </cols>
  <sheetData>
    <row r="1" spans="1:12" s="195" customFormat="1" ht="55.4" customHeight="1">
      <c r="A1" s="1212" t="s">
        <v>548</v>
      </c>
      <c r="B1" s="180"/>
      <c r="C1" s="180"/>
      <c r="D1" s="180"/>
      <c r="E1" s="180"/>
      <c r="F1" s="234"/>
      <c r="G1" s="234"/>
      <c r="H1" s="234"/>
    </row>
    <row r="2" spans="1:12" s="2" customFormat="1" ht="15.5">
      <c r="A2" s="1239" t="s">
        <v>537</v>
      </c>
      <c r="B2" s="1239"/>
      <c r="C2" s="1239"/>
      <c r="D2" s="1239"/>
      <c r="E2" s="1239"/>
      <c r="F2" s="1239"/>
      <c r="G2" s="1239"/>
      <c r="H2" s="1239"/>
      <c r="I2" s="1239"/>
      <c r="J2" s="1239"/>
      <c r="K2" s="1239"/>
      <c r="L2" s="1239"/>
    </row>
    <row r="3" spans="1:12" s="2" customFormat="1" ht="4.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s="2" customFormat="1" ht="15.5">
      <c r="A4" s="3"/>
      <c r="B4" s="1"/>
      <c r="C4" s="1"/>
      <c r="D4" s="1"/>
      <c r="E4" s="1"/>
      <c r="F4" s="1"/>
      <c r="G4" s="1"/>
      <c r="H4" s="1"/>
      <c r="I4" s="1"/>
      <c r="J4" s="1"/>
      <c r="K4" s="506"/>
      <c r="L4" s="1052" t="s">
        <v>212</v>
      </c>
    </row>
    <row r="5" spans="1:12" s="195" customFormat="1" ht="32.4" customHeight="1">
      <c r="A5" s="1359" t="s">
        <v>39</v>
      </c>
      <c r="B5" s="520"/>
      <c r="C5" s="1302" t="s">
        <v>224</v>
      </c>
      <c r="D5" s="1302"/>
      <c r="E5" s="1302"/>
      <c r="F5" s="522"/>
      <c r="G5" s="523" t="s">
        <v>459</v>
      </c>
      <c r="H5" s="524"/>
      <c r="I5" s="1302" t="s">
        <v>225</v>
      </c>
      <c r="J5" s="1302"/>
      <c r="K5" s="1302"/>
      <c r="L5" s="538" t="s">
        <v>460</v>
      </c>
    </row>
    <row r="6" spans="1:12" s="195" customFormat="1" ht="15" customHeight="1">
      <c r="A6" s="1359"/>
      <c r="B6" s="519"/>
      <c r="C6" s="1305" t="s">
        <v>107</v>
      </c>
      <c r="D6" s="1305"/>
      <c r="E6" s="1305"/>
      <c r="F6" s="266"/>
      <c r="G6" s="521" t="s">
        <v>107</v>
      </c>
      <c r="H6" s="269"/>
      <c r="I6" s="1305" t="s">
        <v>107</v>
      </c>
      <c r="J6" s="1305"/>
      <c r="K6" s="1306"/>
      <c r="L6" s="541" t="s">
        <v>107</v>
      </c>
    </row>
    <row r="7" spans="1:12" s="195" customFormat="1" ht="13.65" customHeight="1">
      <c r="A7" s="1359"/>
      <c r="B7" s="186"/>
      <c r="C7" s="152" t="s">
        <v>40</v>
      </c>
      <c r="D7" s="152" t="s">
        <v>41</v>
      </c>
      <c r="E7" s="152" t="s">
        <v>42</v>
      </c>
      <c r="F7" s="260"/>
      <c r="G7" s="263" t="s">
        <v>111</v>
      </c>
      <c r="I7" s="152" t="s">
        <v>40</v>
      </c>
      <c r="J7" s="152" t="s">
        <v>41</v>
      </c>
      <c r="K7" s="263" t="s">
        <v>42</v>
      </c>
      <c r="L7" s="542" t="s">
        <v>111</v>
      </c>
    </row>
    <row r="8" spans="1:12">
      <c r="A8" s="154" t="s">
        <v>66</v>
      </c>
      <c r="B8" s="335"/>
      <c r="C8" s="155">
        <v>249.49647999999999</v>
      </c>
      <c r="D8" s="155">
        <v>111.98814</v>
      </c>
      <c r="E8" s="155">
        <v>137.50834</v>
      </c>
      <c r="G8" s="156">
        <v>25.520200000000003</v>
      </c>
      <c r="I8" s="197">
        <v>7.3912318744774215</v>
      </c>
      <c r="J8" s="197">
        <v>6.1038031009371743</v>
      </c>
      <c r="K8" s="231">
        <v>8.9242079178246971</v>
      </c>
      <c r="L8" s="543">
        <v>2.8204048168875229</v>
      </c>
    </row>
    <row r="9" spans="1:12">
      <c r="A9" s="158" t="s">
        <v>67</v>
      </c>
      <c r="B9" s="336"/>
      <c r="C9" s="159">
        <v>296.92063000000002</v>
      </c>
      <c r="D9" s="159">
        <v>143.41005000000001</v>
      </c>
      <c r="E9" s="159">
        <v>153.51057999999998</v>
      </c>
      <c r="G9" s="160">
        <v>10.100529999999964</v>
      </c>
      <c r="I9" s="200">
        <v>8.6672905767657777</v>
      </c>
      <c r="J9" s="200">
        <v>7.72179520384773</v>
      </c>
      <c r="K9" s="233">
        <v>9.7867865034202026</v>
      </c>
      <c r="L9" s="544">
        <v>2.0649912995724726</v>
      </c>
    </row>
    <row r="10" spans="1:12">
      <c r="A10" s="170" t="s">
        <v>68</v>
      </c>
      <c r="B10" s="339"/>
      <c r="C10" s="171">
        <v>286.01329999999996</v>
      </c>
      <c r="D10" s="171">
        <v>154.13872000000001</v>
      </c>
      <c r="E10" s="171">
        <v>131.87458000000001</v>
      </c>
      <c r="G10" s="172">
        <v>-22.264139999999998</v>
      </c>
      <c r="I10" s="207">
        <v>8.3224751421846239</v>
      </c>
      <c r="J10" s="207">
        <v>8.2002149267899451</v>
      </c>
      <c r="K10" s="527">
        <v>8.4700791149978407</v>
      </c>
      <c r="L10" s="547">
        <v>0.26986418820789559</v>
      </c>
    </row>
    <row r="11" spans="1:12">
      <c r="A11" s="188" t="s">
        <v>69</v>
      </c>
      <c r="B11" s="340"/>
      <c r="C11" s="189">
        <v>347.70728999999994</v>
      </c>
      <c r="D11" s="189">
        <v>173.35338000000002</v>
      </c>
      <c r="E11" s="189">
        <v>174.35390999999998</v>
      </c>
      <c r="G11" s="264">
        <v>1.0005299999999693</v>
      </c>
      <c r="I11" s="209">
        <v>10.023556507103697</v>
      </c>
      <c r="J11" s="209">
        <v>9.3309742764991928</v>
      </c>
      <c r="K11" s="528">
        <v>10.822215036953978</v>
      </c>
      <c r="L11" s="548">
        <v>1.4912407604547848</v>
      </c>
    </row>
    <row r="12" spans="1:12">
      <c r="A12" s="154" t="s">
        <v>70</v>
      </c>
      <c r="B12" s="335"/>
      <c r="C12" s="155">
        <v>465.34230999999994</v>
      </c>
      <c r="D12" s="155">
        <v>245.11649000000003</v>
      </c>
      <c r="E12" s="155">
        <v>220.22582</v>
      </c>
      <c r="G12" s="156">
        <v>-24.890670000000028</v>
      </c>
      <c r="I12" s="197">
        <v>13.364952688779107</v>
      </c>
      <c r="J12" s="197">
        <v>13.146206411847219</v>
      </c>
      <c r="K12" s="231">
        <v>13.617144252511256</v>
      </c>
      <c r="L12" s="543">
        <v>0.47093784066403721</v>
      </c>
    </row>
    <row r="13" spans="1:12">
      <c r="A13" s="158" t="s">
        <v>71</v>
      </c>
      <c r="B13" s="336"/>
      <c r="C13" s="159">
        <v>466.64100000000008</v>
      </c>
      <c r="D13" s="159">
        <v>260.50682</v>
      </c>
      <c r="E13" s="159">
        <v>206.13417999999999</v>
      </c>
      <c r="G13" s="160">
        <v>-54.372640000000018</v>
      </c>
      <c r="I13" s="200">
        <v>13.40395484299327</v>
      </c>
      <c r="J13" s="200">
        <v>13.915679981755925</v>
      </c>
      <c r="K13" s="233">
        <v>12.80869538492794</v>
      </c>
      <c r="L13" s="544">
        <v>-1.106984596827985</v>
      </c>
    </row>
    <row r="14" spans="1:12">
      <c r="A14" s="170" t="s">
        <v>72</v>
      </c>
      <c r="B14" s="339"/>
      <c r="C14" s="171">
        <v>488.9772099999999</v>
      </c>
      <c r="D14" s="171">
        <v>263.05189000000001</v>
      </c>
      <c r="E14" s="171">
        <v>225.92532000000003</v>
      </c>
      <c r="G14" s="172">
        <v>-37.126569999999987</v>
      </c>
      <c r="I14" s="207">
        <v>14.1793140588791</v>
      </c>
      <c r="J14" s="207">
        <v>14.306151809374754</v>
      </c>
      <c r="K14" s="527">
        <v>14.034437793518048</v>
      </c>
      <c r="L14" s="547">
        <v>-0.27171401585670552</v>
      </c>
    </row>
    <row r="15" spans="1:12">
      <c r="A15" s="174" t="s">
        <v>73</v>
      </c>
      <c r="B15" s="341"/>
      <c r="C15" s="178">
        <v>501.98962999999998</v>
      </c>
      <c r="D15" s="178">
        <v>264.65957000000003</v>
      </c>
      <c r="E15" s="178">
        <v>237.33005999999997</v>
      </c>
      <c r="G15" s="264">
        <v>-27.329510000000056</v>
      </c>
      <c r="I15" s="243">
        <v>14.48335265934317</v>
      </c>
      <c r="J15" s="243">
        <v>14.287025447211583</v>
      </c>
      <c r="K15" s="244">
        <v>14.708750270695344</v>
      </c>
      <c r="L15" s="548">
        <v>0.4217248234837605</v>
      </c>
    </row>
    <row r="16" spans="1:12">
      <c r="A16" s="154" t="s">
        <v>108</v>
      </c>
      <c r="B16" s="335"/>
      <c r="C16" s="155">
        <v>553.58165999999994</v>
      </c>
      <c r="D16" s="155">
        <v>295.04943000000003</v>
      </c>
      <c r="E16" s="155">
        <v>258.53223000000003</v>
      </c>
      <c r="G16" s="156">
        <v>-36.517200000000003</v>
      </c>
      <c r="I16" s="214">
        <v>15.890871086210142</v>
      </c>
      <c r="J16" s="214">
        <v>16.058159221977014</v>
      </c>
      <c r="K16" s="215">
        <v>15.704162517199615</v>
      </c>
      <c r="L16" s="543">
        <v>-0.35399670477739953</v>
      </c>
    </row>
    <row r="17" spans="1:12">
      <c r="A17" s="158" t="s">
        <v>74</v>
      </c>
      <c r="B17" s="336"/>
      <c r="C17" s="159">
        <v>566.56606999999997</v>
      </c>
      <c r="D17" s="159">
        <v>297.93844999999999</v>
      </c>
      <c r="E17" s="159">
        <v>268.62761999999998</v>
      </c>
      <c r="G17" s="160">
        <v>-29.31083000000001</v>
      </c>
      <c r="I17" s="217">
        <v>16.177543496777009</v>
      </c>
      <c r="J17" s="217">
        <v>16.006246196891766</v>
      </c>
      <c r="K17" s="218">
        <v>16.371871433686568</v>
      </c>
      <c r="L17" s="544">
        <v>0.36562523679480208</v>
      </c>
    </row>
    <row r="18" spans="1:12">
      <c r="A18" s="170" t="s">
        <v>75</v>
      </c>
      <c r="B18" s="339"/>
      <c r="C18" s="171">
        <v>548.92073000000005</v>
      </c>
      <c r="D18" s="171">
        <v>275.96393</v>
      </c>
      <c r="E18" s="171">
        <v>272.95679999999999</v>
      </c>
      <c r="G18" s="172">
        <v>-3.0071300000000178</v>
      </c>
      <c r="I18" s="220">
        <v>15.764804648850102</v>
      </c>
      <c r="J18" s="220">
        <v>15.06436561958953</v>
      </c>
      <c r="K18" s="221">
        <v>16.542442753756053</v>
      </c>
      <c r="L18" s="547">
        <v>1.4780771341665222</v>
      </c>
    </row>
    <row r="19" spans="1:12">
      <c r="A19" s="188" t="s">
        <v>76</v>
      </c>
      <c r="B19" s="340"/>
      <c r="C19" s="189">
        <v>545.33172000000002</v>
      </c>
      <c r="D19" s="189">
        <v>279.14758</v>
      </c>
      <c r="E19" s="189">
        <v>266.18414000000001</v>
      </c>
      <c r="G19" s="265">
        <v>-12.963439999999991</v>
      </c>
      <c r="I19" s="248">
        <v>15.542916245418901</v>
      </c>
      <c r="J19" s="248">
        <v>15.16429731000418</v>
      </c>
      <c r="K19" s="537">
        <v>15.960830531666918</v>
      </c>
      <c r="L19" s="549">
        <v>0.7965332216627381</v>
      </c>
    </row>
    <row r="20" spans="1:12">
      <c r="A20" s="154" t="s">
        <v>109</v>
      </c>
      <c r="B20" s="335"/>
      <c r="C20" s="155">
        <v>524.42408000000012</v>
      </c>
      <c r="D20" s="155">
        <v>266.66289</v>
      </c>
      <c r="E20" s="155">
        <v>257.76119</v>
      </c>
      <c r="G20" s="156">
        <v>-8.9017000000000053</v>
      </c>
      <c r="I20" s="214">
        <v>15.179694773337603</v>
      </c>
      <c r="J20" s="214">
        <v>14.678935913415975</v>
      </c>
      <c r="K20" s="215">
        <v>15.735018698098395</v>
      </c>
      <c r="L20" s="543">
        <v>1.0560827846824203</v>
      </c>
    </row>
    <row r="21" spans="1:12">
      <c r="A21" s="158" t="s">
        <v>77</v>
      </c>
      <c r="B21" s="336"/>
      <c r="C21" s="159">
        <v>544.1345500000001</v>
      </c>
      <c r="D21" s="159">
        <v>298.87401</v>
      </c>
      <c r="E21" s="159">
        <v>245.26054000000002</v>
      </c>
      <c r="G21" s="160">
        <v>-53.613469999999978</v>
      </c>
      <c r="I21" s="217">
        <v>15.61777488777515</v>
      </c>
      <c r="J21" s="217">
        <v>16.342156968130993</v>
      </c>
      <c r="K21" s="218">
        <v>14.817404647332262</v>
      </c>
      <c r="L21" s="544">
        <v>-1.524752320798731</v>
      </c>
    </row>
    <row r="22" spans="1:12">
      <c r="A22" s="170" t="s">
        <v>78</v>
      </c>
      <c r="B22" s="339"/>
      <c r="C22" s="171">
        <v>569.82797000000016</v>
      </c>
      <c r="D22" s="171">
        <v>291.17185000000006</v>
      </c>
      <c r="E22" s="171">
        <v>278.65612000000004</v>
      </c>
      <c r="G22" s="172">
        <v>-12.515730000000019</v>
      </c>
      <c r="I22" s="220">
        <v>16.587963824538743</v>
      </c>
      <c r="J22" s="220">
        <v>16.056185251633107</v>
      </c>
      <c r="K22" s="221">
        <v>17.18260966938216</v>
      </c>
      <c r="L22" s="547">
        <v>1.1264244177490532</v>
      </c>
    </row>
    <row r="23" spans="1:12">
      <c r="A23" s="191" t="s">
        <v>79</v>
      </c>
      <c r="B23" s="342"/>
      <c r="C23" s="178">
        <v>619.03838999999994</v>
      </c>
      <c r="D23" s="178">
        <v>335.95635999999996</v>
      </c>
      <c r="E23" s="178">
        <v>283.08203000000003</v>
      </c>
      <c r="G23" s="265">
        <v>-52.874329999999929</v>
      </c>
      <c r="I23" s="225">
        <v>17.960444154258294</v>
      </c>
      <c r="J23" s="225">
        <v>18.503670759709106</v>
      </c>
      <c r="K23" s="530">
        <v>17.355748222380523</v>
      </c>
      <c r="L23" s="549">
        <v>-1.1479225373285828</v>
      </c>
    </row>
    <row r="24" spans="1:12">
      <c r="A24" s="154" t="s">
        <v>110</v>
      </c>
      <c r="B24" s="335"/>
      <c r="C24" s="155">
        <v>629.08224000000007</v>
      </c>
      <c r="D24" s="155">
        <v>342.42110999999994</v>
      </c>
      <c r="E24" s="155">
        <v>286.66113000000007</v>
      </c>
      <c r="G24" s="156">
        <v>-55.759979999999871</v>
      </c>
      <c r="I24" s="196">
        <v>18.148021536756403</v>
      </c>
      <c r="J24" s="196">
        <v>19.021843134630927</v>
      </c>
      <c r="K24" s="231">
        <v>17.203980562663375</v>
      </c>
      <c r="L24" s="543">
        <v>-1.8178625719675523</v>
      </c>
    </row>
    <row r="25" spans="1:12">
      <c r="A25" s="158" t="s">
        <v>80</v>
      </c>
      <c r="B25" s="336"/>
      <c r="C25" s="159">
        <v>641.43353999999999</v>
      </c>
      <c r="D25" s="159">
        <v>345.16471999999999</v>
      </c>
      <c r="E25" s="159">
        <v>296.26882000000001</v>
      </c>
      <c r="G25" s="160">
        <v>-48.895899999999983</v>
      </c>
      <c r="I25" s="200">
        <v>18.42031508515543</v>
      </c>
      <c r="J25" s="200">
        <v>19.11713190006467</v>
      </c>
      <c r="K25" s="233">
        <v>17.669951591762011</v>
      </c>
      <c r="L25" s="544">
        <v>-1.4471803083026593</v>
      </c>
    </row>
    <row r="26" spans="1:12">
      <c r="A26" s="162" t="s">
        <v>81</v>
      </c>
      <c r="B26" s="337"/>
      <c r="C26" s="163">
        <v>629.37472999999989</v>
      </c>
      <c r="D26" s="163">
        <v>331.75049999999999</v>
      </c>
      <c r="E26" s="163">
        <v>297.62423000000001</v>
      </c>
      <c r="G26" s="172">
        <v>-34.126269999999977</v>
      </c>
      <c r="I26" s="203">
        <v>18.232663081569047</v>
      </c>
      <c r="J26" s="203">
        <v>18.489876566786165</v>
      </c>
      <c r="K26" s="525">
        <v>17.954262212318664</v>
      </c>
      <c r="L26" s="547">
        <v>-0.53561435446750139</v>
      </c>
    </row>
    <row r="27" spans="1:12">
      <c r="A27" s="191" t="s">
        <v>82</v>
      </c>
      <c r="B27" s="342"/>
      <c r="C27" s="178">
        <v>664.52062999999987</v>
      </c>
      <c r="D27" s="178">
        <v>352.79321000000004</v>
      </c>
      <c r="E27" s="178">
        <v>311.72742000000005</v>
      </c>
      <c r="G27" s="177">
        <v>-41.065789999999993</v>
      </c>
      <c r="I27" s="248">
        <v>19.317777850782853</v>
      </c>
      <c r="J27" s="248">
        <v>19.787777165530226</v>
      </c>
      <c r="K27" s="537">
        <v>18.812090051546392</v>
      </c>
      <c r="L27" s="550">
        <v>-0.97568711398383456</v>
      </c>
    </row>
    <row r="28" spans="1:12">
      <c r="A28" s="154" t="s">
        <v>83</v>
      </c>
      <c r="B28" s="335"/>
      <c r="C28" s="155">
        <v>689.72388999999998</v>
      </c>
      <c r="D28" s="155">
        <v>354.46965999999998</v>
      </c>
      <c r="E28" s="155">
        <v>335.25423000000001</v>
      </c>
      <c r="G28" s="156">
        <v>-19.215429999999969</v>
      </c>
      <c r="I28" s="196">
        <v>19.989434687530778</v>
      </c>
      <c r="J28" s="196">
        <v>19.968611050652463</v>
      </c>
      <c r="K28" s="231">
        <v>20.011499139811857</v>
      </c>
      <c r="L28" s="543">
        <v>4.2888089159394127E-2</v>
      </c>
    </row>
    <row r="29" spans="1:12">
      <c r="A29" s="158" t="s">
        <v>84</v>
      </c>
      <c r="B29" s="336"/>
      <c r="C29" s="159">
        <v>650.98666999999989</v>
      </c>
      <c r="D29" s="159">
        <v>329.85114000000004</v>
      </c>
      <c r="E29" s="159">
        <v>321.13553000000002</v>
      </c>
      <c r="G29" s="160">
        <v>-8.7156100000000265</v>
      </c>
      <c r="I29" s="200">
        <v>19.20342423593565</v>
      </c>
      <c r="J29" s="200">
        <v>18.753176899991008</v>
      </c>
      <c r="K29" s="233">
        <v>19.688968579140944</v>
      </c>
      <c r="L29" s="544">
        <v>0.93579167914993633</v>
      </c>
    </row>
    <row r="30" spans="1:12">
      <c r="A30" s="170" t="s">
        <v>85</v>
      </c>
      <c r="B30" s="339"/>
      <c r="C30" s="163">
        <v>651.83485000000007</v>
      </c>
      <c r="D30" s="163">
        <v>327.75086999999996</v>
      </c>
      <c r="E30" s="163">
        <v>324.08398</v>
      </c>
      <c r="G30" s="172">
        <v>-3.6668899999999667</v>
      </c>
      <c r="I30" s="203">
        <v>19.411211759589857</v>
      </c>
      <c r="J30" s="203">
        <v>18.728270656649141</v>
      </c>
      <c r="K30" s="525">
        <v>20.154476242820419</v>
      </c>
      <c r="L30" s="547">
        <v>1.4262055861712781</v>
      </c>
    </row>
    <row r="31" spans="1:12">
      <c r="A31" s="174" t="s">
        <v>86</v>
      </c>
      <c r="B31" s="341"/>
      <c r="C31" s="178">
        <v>685.51430999999991</v>
      </c>
      <c r="D31" s="178">
        <v>334.65760000000006</v>
      </c>
      <c r="E31" s="178">
        <v>350.85671000000002</v>
      </c>
      <c r="G31" s="177">
        <v>16.199109999999962</v>
      </c>
      <c r="I31" s="225">
        <v>20.451164878807763</v>
      </c>
      <c r="J31" s="225">
        <v>19.431994308392742</v>
      </c>
      <c r="K31" s="530">
        <v>21.528143246071686</v>
      </c>
      <c r="L31" s="550">
        <v>2.0961489376789437</v>
      </c>
    </row>
    <row r="32" spans="1:12">
      <c r="A32" s="154" t="s">
        <v>87</v>
      </c>
      <c r="B32" s="335"/>
      <c r="C32" s="155">
        <v>676.95471999999938</v>
      </c>
      <c r="D32" s="155">
        <v>324.33314999999982</v>
      </c>
      <c r="E32" s="155">
        <v>352.62156999999991</v>
      </c>
      <c r="G32" s="156">
        <v>28.288420000000087</v>
      </c>
      <c r="I32" s="196">
        <v>20.4331620866493</v>
      </c>
      <c r="J32" s="196">
        <v>19.019716680224491</v>
      </c>
      <c r="K32" s="231">
        <v>21.932300188224332</v>
      </c>
      <c r="L32" s="543">
        <v>2.912583507999841</v>
      </c>
    </row>
    <row r="33" spans="1:12">
      <c r="A33" s="158" t="s">
        <v>88</v>
      </c>
      <c r="B33" s="336"/>
      <c r="C33" s="159">
        <v>631.79912000000013</v>
      </c>
      <c r="D33" s="159">
        <v>314.86832999999973</v>
      </c>
      <c r="E33" s="159">
        <v>316.93079</v>
      </c>
      <c r="G33" s="160">
        <v>2.0624600000002715</v>
      </c>
      <c r="I33" s="200">
        <v>19.028528535542563</v>
      </c>
      <c r="J33" s="200">
        <v>18.238245952313861</v>
      </c>
      <c r="K33" s="233">
        <v>19.884539706960858</v>
      </c>
      <c r="L33" s="544">
        <v>1.6462937546469973</v>
      </c>
    </row>
    <row r="34" spans="1:12">
      <c r="A34" s="170" t="s">
        <v>89</v>
      </c>
      <c r="B34" s="339"/>
      <c r="C34" s="163">
        <v>583.56898999999964</v>
      </c>
      <c r="D34" s="163">
        <v>282.0063100000001</v>
      </c>
      <c r="E34" s="163">
        <v>301.56267999999994</v>
      </c>
      <c r="G34" s="172">
        <v>19.556369999999845</v>
      </c>
      <c r="I34" s="203">
        <v>17.525652464770054</v>
      </c>
      <c r="J34" s="203">
        <v>16.208604136934081</v>
      </c>
      <c r="K34" s="525">
        <v>18.966882416915325</v>
      </c>
      <c r="L34" s="547">
        <v>2.7582782799812442</v>
      </c>
    </row>
    <row r="35" spans="1:12">
      <c r="A35" s="174" t="s">
        <v>90</v>
      </c>
      <c r="B35" s="341"/>
      <c r="C35" s="178">
        <v>612.32888999999932</v>
      </c>
      <c r="D35" s="178">
        <v>320.82681000000008</v>
      </c>
      <c r="E35" s="178">
        <v>291.50207999999998</v>
      </c>
      <c r="G35" s="177">
        <v>-29.324730000000102</v>
      </c>
      <c r="I35" s="225">
        <v>18.00250458501975</v>
      </c>
      <c r="J35" s="225">
        <v>18.346057245105509</v>
      </c>
      <c r="K35" s="530">
        <v>17.638964214494202</v>
      </c>
      <c r="L35" s="550">
        <v>-0.70709303061130768</v>
      </c>
    </row>
    <row r="36" spans="1:12">
      <c r="A36" s="154" t="s">
        <v>91</v>
      </c>
      <c r="B36" s="335"/>
      <c r="C36" s="155">
        <v>602.80569999999966</v>
      </c>
      <c r="D36" s="155">
        <v>319.63643999999994</v>
      </c>
      <c r="E36" s="155">
        <v>283.16925999999995</v>
      </c>
      <c r="G36" s="156">
        <v>-36.467179999999985</v>
      </c>
      <c r="I36" s="196">
        <v>17.785123923052119</v>
      </c>
      <c r="J36" s="196">
        <v>18.247116896018191</v>
      </c>
      <c r="K36" s="231">
        <v>17.290960702746691</v>
      </c>
      <c r="L36" s="543">
        <v>-0.95615619327150014</v>
      </c>
    </row>
    <row r="37" spans="1:12">
      <c r="A37" s="158" t="s">
        <v>92</v>
      </c>
      <c r="B37" s="336"/>
      <c r="C37" s="159">
        <v>602.47745999999961</v>
      </c>
      <c r="D37" s="159">
        <v>299.71341000000018</v>
      </c>
      <c r="E37" s="159">
        <v>302.76405000000005</v>
      </c>
      <c r="G37" s="160">
        <v>3.0506399999998735</v>
      </c>
      <c r="I37" s="200">
        <v>17.664063576260958</v>
      </c>
      <c r="J37" s="200">
        <v>16.953280529366687</v>
      </c>
      <c r="K37" s="233">
        <v>18.428929457989163</v>
      </c>
      <c r="L37" s="544">
        <v>1.4756489286224763</v>
      </c>
    </row>
    <row r="38" spans="1:12">
      <c r="A38" s="170" t="s">
        <v>93</v>
      </c>
      <c r="B38" s="339"/>
      <c r="C38" s="163">
        <v>545.28518999999994</v>
      </c>
      <c r="D38" s="163">
        <v>274.27964000000009</v>
      </c>
      <c r="E38" s="163">
        <v>271.00555000000008</v>
      </c>
      <c r="G38" s="172">
        <v>-3.2740900000000011</v>
      </c>
      <c r="I38" s="203">
        <v>16.269165421358867</v>
      </c>
      <c r="J38" s="203">
        <v>15.683109917434122</v>
      </c>
      <c r="K38" s="525">
        <v>16.908651235307357</v>
      </c>
      <c r="L38" s="547">
        <v>1.2255413178732351</v>
      </c>
    </row>
    <row r="39" spans="1:12">
      <c r="A39" s="174" t="s">
        <v>94</v>
      </c>
      <c r="B39" s="341"/>
      <c r="C39" s="178">
        <v>562.77555999999981</v>
      </c>
      <c r="D39" s="178">
        <v>286.19101999999998</v>
      </c>
      <c r="E39" s="178">
        <v>276.58454000000006</v>
      </c>
      <c r="G39" s="177">
        <v>-9.6064799999999195</v>
      </c>
      <c r="I39" s="225">
        <v>16.510931233373981</v>
      </c>
      <c r="J39" s="225">
        <v>16.353347664732407</v>
      </c>
      <c r="K39" s="530">
        <v>16.677217334805565</v>
      </c>
      <c r="L39" s="550">
        <v>0.32386967007315803</v>
      </c>
    </row>
    <row r="40" spans="1:12">
      <c r="A40" s="154" t="s">
        <v>95</v>
      </c>
      <c r="B40" s="335"/>
      <c r="C40" s="155">
        <v>569.38365000000022</v>
      </c>
      <c r="D40" s="155">
        <v>275.93418999999983</v>
      </c>
      <c r="E40" s="155">
        <v>293.44945999999976</v>
      </c>
      <c r="G40" s="156">
        <v>17.51526999999993</v>
      </c>
      <c r="I40" s="197">
        <v>16.814003827377601</v>
      </c>
      <c r="J40" s="197">
        <v>15.884735779598053</v>
      </c>
      <c r="K40" s="231">
        <v>17.792764810048258</v>
      </c>
      <c r="L40" s="543">
        <v>1.908029030450205</v>
      </c>
    </row>
    <row r="41" spans="1:12">
      <c r="A41" s="158" t="s">
        <v>96</v>
      </c>
      <c r="B41" s="336"/>
      <c r="C41" s="159">
        <v>549.23988999999995</v>
      </c>
      <c r="D41" s="159">
        <v>271.90314000000018</v>
      </c>
      <c r="E41" s="159">
        <v>277.33675000000028</v>
      </c>
      <c r="G41" s="160">
        <v>5.4336100000001011</v>
      </c>
      <c r="I41" s="200">
        <v>16.248784946450993</v>
      </c>
      <c r="J41" s="200">
        <v>15.692845106221947</v>
      </c>
      <c r="K41" s="233">
        <v>16.833448477153492</v>
      </c>
      <c r="L41" s="544">
        <v>1.1406033709315455</v>
      </c>
    </row>
    <row r="42" spans="1:12">
      <c r="A42" s="170" t="s">
        <v>97</v>
      </c>
      <c r="B42" s="339"/>
      <c r="C42" s="171">
        <v>507.39914999999979</v>
      </c>
      <c r="D42" s="171">
        <v>246.22208999999998</v>
      </c>
      <c r="E42" s="171">
        <v>261.17705999999998</v>
      </c>
      <c r="G42" s="172">
        <v>14.954970000000003</v>
      </c>
      <c r="I42" s="220">
        <v>15.18977763972371</v>
      </c>
      <c r="J42" s="220">
        <v>14.298691129179929</v>
      </c>
      <c r="K42" s="221">
        <v>16.137895824922108</v>
      </c>
      <c r="L42" s="547">
        <v>1.839204695742179</v>
      </c>
    </row>
    <row r="43" spans="1:12">
      <c r="A43" s="174" t="s">
        <v>98</v>
      </c>
      <c r="B43" s="341"/>
      <c r="C43" s="176">
        <v>489.10986000000003</v>
      </c>
      <c r="D43" s="176">
        <v>243.44194999999996</v>
      </c>
      <c r="E43" s="176">
        <v>245.66790999999986</v>
      </c>
      <c r="G43" s="177">
        <v>2.2259599999999011</v>
      </c>
      <c r="I43" s="223">
        <v>14.600536479345349</v>
      </c>
      <c r="J43" s="223">
        <v>14.146827634472082</v>
      </c>
      <c r="K43" s="224">
        <v>15.079784474918297</v>
      </c>
      <c r="L43" s="550">
        <v>0.93295684044621474</v>
      </c>
    </row>
    <row r="44" spans="1:12">
      <c r="A44" s="154" t="s">
        <v>99</v>
      </c>
      <c r="B44" s="335"/>
      <c r="C44" s="155">
        <v>474.10385000000008</v>
      </c>
      <c r="D44" s="155">
        <v>232.80045000000004</v>
      </c>
      <c r="E44" s="155">
        <v>241.30339999999987</v>
      </c>
      <c r="G44" s="156">
        <v>8.5029499999998279</v>
      </c>
      <c r="I44" s="214">
        <v>14.234140553565686</v>
      </c>
      <c r="J44" s="214">
        <v>13.575801698088092</v>
      </c>
      <c r="K44" s="215">
        <v>14.932766398701865</v>
      </c>
      <c r="L44" s="543">
        <v>1.3569647006137728</v>
      </c>
    </row>
    <row r="45" spans="1:12">
      <c r="A45" s="158" t="s">
        <v>100</v>
      </c>
      <c r="B45" s="336"/>
      <c r="C45" s="159">
        <v>435.18874000000039</v>
      </c>
      <c r="D45" s="159">
        <v>219.53457999999992</v>
      </c>
      <c r="E45" s="159">
        <v>215.65416000000019</v>
      </c>
      <c r="G45" s="160">
        <v>-3.8804199999997309</v>
      </c>
      <c r="I45" s="217">
        <v>13.039868337549336</v>
      </c>
      <c r="J45" s="217">
        <v>12.780063874885526</v>
      </c>
      <c r="K45" s="218">
        <v>13.315426812046146</v>
      </c>
      <c r="L45" s="544">
        <v>0.53536293716062033</v>
      </c>
    </row>
    <row r="46" spans="1:12">
      <c r="A46" s="170" t="s">
        <v>101</v>
      </c>
      <c r="B46" s="339"/>
      <c r="C46" s="171">
        <v>414.7595799999998</v>
      </c>
      <c r="D46" s="171">
        <v>204.85224999999994</v>
      </c>
      <c r="E46" s="171">
        <v>209.90733000000003</v>
      </c>
      <c r="G46" s="172">
        <v>5.0550800000000891</v>
      </c>
      <c r="I46" s="220">
        <v>12.354537505472054</v>
      </c>
      <c r="J46" s="220">
        <v>11.813248235053198</v>
      </c>
      <c r="K46" s="221">
        <v>12.93285681291489</v>
      </c>
      <c r="L46" s="547">
        <v>1.1196085778616922</v>
      </c>
    </row>
    <row r="47" spans="1:12" ht="13.65" customHeight="1">
      <c r="A47" s="572" t="s">
        <v>102</v>
      </c>
      <c r="B47" s="573"/>
      <c r="C47" s="574">
        <v>466.53537999999992</v>
      </c>
      <c r="D47" s="574">
        <v>225.20257000000018</v>
      </c>
      <c r="E47" s="574">
        <v>241.33281000000008</v>
      </c>
      <c r="G47" s="575">
        <v>16.130239999999901</v>
      </c>
      <c r="I47" s="576">
        <v>13.747772274675564</v>
      </c>
      <c r="J47" s="576">
        <v>12.999442011669105</v>
      </c>
      <c r="K47" s="577">
        <v>14.528208907492528</v>
      </c>
      <c r="L47" s="578">
        <v>1.5287668958234235</v>
      </c>
    </row>
    <row r="48" spans="1:12">
      <c r="A48" s="154" t="s">
        <v>402</v>
      </c>
      <c r="B48" s="335"/>
      <c r="C48" s="155">
        <v>456.2</v>
      </c>
      <c r="D48" s="155">
        <v>225.1</v>
      </c>
      <c r="E48" s="155">
        <v>231.1</v>
      </c>
      <c r="G48" s="156">
        <f>E48-D48</f>
        <v>6</v>
      </c>
      <c r="I48" s="197">
        <v>13.397065451961582</v>
      </c>
      <c r="J48" s="197">
        <v>12.85489333479657</v>
      </c>
      <c r="K48" s="231">
        <v>13.970898904427608</v>
      </c>
      <c r="L48" s="543">
        <f>K48-J48</f>
        <v>1.1160055696310387</v>
      </c>
    </row>
    <row r="49" spans="1:12">
      <c r="A49" s="158" t="s">
        <v>403</v>
      </c>
      <c r="B49" s="336"/>
      <c r="C49" s="159">
        <v>410.3</v>
      </c>
      <c r="D49" s="159">
        <v>199</v>
      </c>
      <c r="E49" s="159">
        <v>211.3</v>
      </c>
      <c r="G49" s="160">
        <f>E49-D49</f>
        <v>12.300000000000011</v>
      </c>
      <c r="I49" s="200">
        <v>12.076262129986373</v>
      </c>
      <c r="J49" s="200">
        <v>11.36497090939441</v>
      </c>
      <c r="K49" s="233">
        <v>12.832697031770282</v>
      </c>
      <c r="L49" s="544">
        <f>K49-J49</f>
        <v>1.467726122375872</v>
      </c>
    </row>
    <row r="50" spans="1:12">
      <c r="A50" s="162" t="s">
        <v>404</v>
      </c>
      <c r="B50" s="337"/>
      <c r="C50" s="163">
        <v>402.5</v>
      </c>
      <c r="D50" s="163">
        <v>196.6</v>
      </c>
      <c r="E50" s="163">
        <v>205.9</v>
      </c>
      <c r="G50" s="164">
        <f>E50-D50</f>
        <v>9.3000000000000114</v>
      </c>
      <c r="I50" s="203">
        <v>11.857413965822474</v>
      </c>
      <c r="J50" s="203">
        <v>11.198579337792097</v>
      </c>
      <c r="K50" s="525">
        <v>12.563046752073133</v>
      </c>
      <c r="L50" s="545">
        <f>K50-J50</f>
        <v>1.3644674142810356</v>
      </c>
    </row>
    <row r="51" spans="1:12">
      <c r="A51" s="166" t="s">
        <v>405</v>
      </c>
      <c r="B51" s="338"/>
      <c r="C51" s="168">
        <v>396.2</v>
      </c>
      <c r="D51" s="168">
        <v>195.1</v>
      </c>
      <c r="E51" s="168">
        <v>201.1</v>
      </c>
      <c r="G51" s="169">
        <f>E51-D51</f>
        <v>6</v>
      </c>
      <c r="I51" s="205">
        <v>11.544381351178052</v>
      </c>
      <c r="J51" s="205">
        <v>11.066119917036167</v>
      </c>
      <c r="K51" s="526">
        <v>12.049600861383531</v>
      </c>
      <c r="L51" s="546">
        <f>K51-J51</f>
        <v>0.98348094434736488</v>
      </c>
    </row>
    <row r="52" spans="1:12">
      <c r="A52" s="154" t="s">
        <v>419</v>
      </c>
      <c r="B52" s="335"/>
      <c r="C52" s="155">
        <v>401.88775999999984</v>
      </c>
      <c r="D52" s="155">
        <v>186.59950999999987</v>
      </c>
      <c r="E52" s="155">
        <v>215.28825000000003</v>
      </c>
      <c r="G52" s="156">
        <f>E52-D52</f>
        <v>28.688740000000166</v>
      </c>
      <c r="I52" s="197">
        <v>11.703528429202331</v>
      </c>
      <c r="J52" s="197">
        <v>10.63547664170755</v>
      </c>
      <c r="K52" s="231">
        <v>12.819340928918612</v>
      </c>
      <c r="L52" s="543">
        <f>K52-J52</f>
        <v>2.1838642872110618</v>
      </c>
    </row>
    <row r="53" spans="1:12">
      <c r="A53" s="158" t="s">
        <v>420</v>
      </c>
      <c r="B53" s="336"/>
      <c r="C53" s="159">
        <v>364.55245000000014</v>
      </c>
      <c r="D53" s="159">
        <v>172.96503999999999</v>
      </c>
      <c r="E53" s="159">
        <v>191.58741000000001</v>
      </c>
      <c r="G53" s="160">
        <f t="shared" ref="G53:G59" si="0">E53-D53</f>
        <v>18.622370000000018</v>
      </c>
      <c r="I53" s="200">
        <v>10.543375547379551</v>
      </c>
      <c r="J53" s="200">
        <v>9.7964139531713386</v>
      </c>
      <c r="K53" s="233">
        <v>11.322804470170533</v>
      </c>
      <c r="L53" s="544">
        <f t="shared" ref="L53:L59" si="1">K53-J53</f>
        <v>1.5263905169991947</v>
      </c>
    </row>
    <row r="54" spans="1:12">
      <c r="A54" s="162" t="s">
        <v>421</v>
      </c>
      <c r="B54" s="337"/>
      <c r="C54" s="163">
        <v>354.05239999999981</v>
      </c>
      <c r="D54" s="163">
        <v>166.93926000000002</v>
      </c>
      <c r="E54" s="163">
        <v>187.11313999999999</v>
      </c>
      <c r="G54" s="164">
        <f t="shared" si="0"/>
        <v>20.173879999999969</v>
      </c>
      <c r="I54" s="203">
        <v>10.261776000851999</v>
      </c>
      <c r="J54" s="203">
        <v>9.4076646805364614</v>
      </c>
      <c r="K54" s="525">
        <v>11.166245708078042</v>
      </c>
      <c r="L54" s="545">
        <f t="shared" si="1"/>
        <v>1.758581027541581</v>
      </c>
    </row>
    <row r="55" spans="1:12">
      <c r="A55" s="166" t="s">
        <v>418</v>
      </c>
      <c r="B55" s="338"/>
      <c r="C55" s="168">
        <v>352.33399000000009</v>
      </c>
      <c r="D55" s="168">
        <v>168.57663000000005</v>
      </c>
      <c r="E55" s="168">
        <v>183.75736000000006</v>
      </c>
      <c r="G55" s="169">
        <f t="shared" si="0"/>
        <v>15.180730000000011</v>
      </c>
      <c r="I55" s="205">
        <v>9.9900155981752228</v>
      </c>
      <c r="J55" s="205">
        <v>9.4020259969598143</v>
      </c>
      <c r="K55" s="526">
        <v>10.598047972543407</v>
      </c>
      <c r="L55" s="169">
        <f t="shared" si="1"/>
        <v>1.1960219755835926</v>
      </c>
    </row>
    <row r="56" spans="1:12">
      <c r="A56" s="826" t="s">
        <v>450</v>
      </c>
      <c r="B56" s="340"/>
      <c r="C56" s="1139">
        <v>372.96309999999994</v>
      </c>
      <c r="D56" s="1139">
        <v>173.14932999999996</v>
      </c>
      <c r="E56" s="1139">
        <v>199.81377000000012</v>
      </c>
      <c r="G56" s="1152">
        <f t="shared" si="0"/>
        <v>26.664440000000155</v>
      </c>
      <c r="I56" s="1144">
        <v>10.595639599860233</v>
      </c>
      <c r="J56" s="1144">
        <v>9.7196890338636592</v>
      </c>
      <c r="K56" s="1144">
        <v>11.493199796233519</v>
      </c>
      <c r="L56" s="1152">
        <f t="shared" si="1"/>
        <v>1.7735107623698596</v>
      </c>
    </row>
    <row r="57" spans="1:12">
      <c r="A57" s="1136" t="s">
        <v>451</v>
      </c>
      <c r="B57" s="340"/>
      <c r="C57" s="841">
        <v>427.46499000000028</v>
      </c>
      <c r="D57" s="841">
        <v>204.54765000000003</v>
      </c>
      <c r="E57" s="841">
        <v>222.91734000000002</v>
      </c>
      <c r="G57" s="261">
        <f t="shared" si="0"/>
        <v>18.369689999999991</v>
      </c>
      <c r="I57" s="1146">
        <v>12.609282503476104</v>
      </c>
      <c r="J57" s="1146">
        <v>11.863458199342544</v>
      </c>
      <c r="K57" s="1146">
        <v>13.381200087549091</v>
      </c>
      <c r="L57" s="261">
        <f t="shared" si="1"/>
        <v>1.5177418882065474</v>
      </c>
    </row>
    <row r="58" spans="1:12">
      <c r="A58" s="826" t="s">
        <v>452</v>
      </c>
      <c r="B58" s="340"/>
      <c r="C58" s="1139">
        <v>459.06701000000027</v>
      </c>
      <c r="D58" s="1139">
        <v>212.54769000000007</v>
      </c>
      <c r="E58" s="1139">
        <v>246.51932000000002</v>
      </c>
      <c r="G58" s="1152">
        <f t="shared" si="0"/>
        <v>33.971629999999948</v>
      </c>
      <c r="I58" s="1144">
        <v>13.251005719984983</v>
      </c>
      <c r="J58" s="1144">
        <v>12.025790636432648</v>
      </c>
      <c r="K58" s="1144">
        <v>14.527100928985687</v>
      </c>
      <c r="L58" s="1152">
        <f t="shared" si="1"/>
        <v>2.5013102925530397</v>
      </c>
    </row>
    <row r="59" spans="1:12">
      <c r="A59" s="1136" t="s">
        <v>453</v>
      </c>
      <c r="B59" s="340"/>
      <c r="C59" s="841">
        <v>349.15188999999992</v>
      </c>
      <c r="D59" s="841">
        <v>148.69023999999999</v>
      </c>
      <c r="E59" s="841">
        <v>200.46164999999996</v>
      </c>
      <c r="G59" s="261">
        <f t="shared" si="0"/>
        <v>51.771409999999975</v>
      </c>
      <c r="I59" s="1146">
        <v>9.5637518810516529</v>
      </c>
      <c r="J59" s="1146">
        <v>7.9810116960788733</v>
      </c>
      <c r="K59" s="1146">
        <v>11.213172177110053</v>
      </c>
      <c r="L59" s="261">
        <f t="shared" si="1"/>
        <v>3.2321604810311797</v>
      </c>
    </row>
    <row r="60" spans="1:12">
      <c r="A60" s="826" t="s">
        <v>468</v>
      </c>
      <c r="B60" s="340"/>
      <c r="C60" s="1139">
        <v>434.91012999999998</v>
      </c>
      <c r="D60" s="1139">
        <v>195.09764000000001</v>
      </c>
      <c r="E60" s="1139">
        <v>239.81248999999997</v>
      </c>
      <c r="G60" s="1152">
        <f t="shared" ref="G60:G63" si="2">E60-D60</f>
        <v>44.714849999999956</v>
      </c>
      <c r="H60">
        <v>13.675354849134619</v>
      </c>
      <c r="I60" s="1144">
        <v>12.236897944962855</v>
      </c>
      <c r="J60" s="1144">
        <v>10.835884221680903</v>
      </c>
      <c r="K60" s="1144">
        <v>11.493199796233519</v>
      </c>
      <c r="L60" s="1152">
        <f t="shared" ref="L60:L63" si="3">K60-J60</f>
        <v>0.6573155745526158</v>
      </c>
    </row>
    <row r="61" spans="1:12">
      <c r="A61" s="1136" t="s">
        <v>469</v>
      </c>
      <c r="B61" s="340"/>
      <c r="C61" s="841">
        <v>435.76443000000006</v>
      </c>
      <c r="D61" s="841">
        <v>207.2629</v>
      </c>
      <c r="E61" s="841">
        <v>228.50152999999997</v>
      </c>
      <c r="G61" s="261">
        <f t="shared" si="2"/>
        <v>21.238629999999972</v>
      </c>
      <c r="H61">
        <v>12.88830569335766</v>
      </c>
      <c r="I61" s="1146">
        <v>12.202176608609799</v>
      </c>
      <c r="J61" s="1146">
        <v>11.525711667286419</v>
      </c>
      <c r="K61" s="1146">
        <v>13.381200087549091</v>
      </c>
      <c r="L61" s="261">
        <f t="shared" si="3"/>
        <v>1.855488420262672</v>
      </c>
    </row>
    <row r="62" spans="1:12">
      <c r="A62" s="826" t="s">
        <v>470</v>
      </c>
      <c r="B62" s="340"/>
      <c r="C62" s="1139">
        <v>433.49980999999991</v>
      </c>
      <c r="D62" s="1139">
        <v>204.19332000000003</v>
      </c>
      <c r="E62" s="1139">
        <v>229.30649</v>
      </c>
      <c r="G62" s="1152">
        <f t="shared" si="2"/>
        <v>25.113169999999968</v>
      </c>
      <c r="H62">
        <v>12.930309639220003</v>
      </c>
      <c r="I62" s="1144">
        <v>12.131588541291778</v>
      </c>
      <c r="J62" s="1144">
        <v>11.344630795885498</v>
      </c>
      <c r="K62" s="1144">
        <v>14.527100928985687</v>
      </c>
      <c r="L62" s="1152">
        <f t="shared" si="3"/>
        <v>3.182470133100189</v>
      </c>
    </row>
    <row r="63" spans="1:12">
      <c r="A63" s="1136" t="s">
        <v>471</v>
      </c>
      <c r="B63" s="340"/>
      <c r="C63" s="841">
        <v>361.57681000000002</v>
      </c>
      <c r="D63" s="841">
        <v>169.10339999999999</v>
      </c>
      <c r="E63" s="841">
        <v>192.47340999999997</v>
      </c>
      <c r="G63" s="261">
        <f t="shared" si="2"/>
        <v>23.370009999999979</v>
      </c>
      <c r="H63">
        <v>11.081233258441289</v>
      </c>
      <c r="I63" s="1146">
        <v>10.176535200928367</v>
      </c>
      <c r="J63" s="1146">
        <v>9.3112815856920346</v>
      </c>
      <c r="K63" s="1146">
        <v>11.213172177110053</v>
      </c>
      <c r="L63" s="261">
        <f t="shared" si="3"/>
        <v>1.9018905914180184</v>
      </c>
    </row>
    <row r="64" spans="1:12">
      <c r="A64" s="826" t="s">
        <v>472</v>
      </c>
      <c r="B64" s="340"/>
      <c r="C64" s="1139">
        <v>423.10379</v>
      </c>
      <c r="D64" s="1139">
        <v>186.63888</v>
      </c>
      <c r="E64" s="1139">
        <v>236.46491000000003</v>
      </c>
      <c r="G64" s="1152">
        <f t="shared" ref="G64:G67" si="4">E64-D64</f>
        <v>49.826030000000031</v>
      </c>
      <c r="H64">
        <v>13.36032255305118</v>
      </c>
      <c r="I64" s="1144">
        <v>11.723000833356311</v>
      </c>
      <c r="J64" s="1144">
        <v>10.147430644975357</v>
      </c>
      <c r="K64" s="1144">
        <v>11.493199796233519</v>
      </c>
      <c r="L64" s="1152">
        <f t="shared" ref="L64:L67" si="5">K64-J64</f>
        <v>1.3457691512581622</v>
      </c>
    </row>
    <row r="65" spans="1:12">
      <c r="A65" s="1136" t="s">
        <v>473</v>
      </c>
      <c r="B65" s="340"/>
      <c r="C65" s="841">
        <v>387.84789000000001</v>
      </c>
      <c r="D65" s="841">
        <v>175.11147999999997</v>
      </c>
      <c r="E65" s="841">
        <v>212.73640999999998</v>
      </c>
      <c r="G65" s="261">
        <f t="shared" si="4"/>
        <v>37.624930000000006</v>
      </c>
      <c r="H65">
        <v>12.03576564435631</v>
      </c>
      <c r="I65" s="1146">
        <v>10.699943339512224</v>
      </c>
      <c r="J65" s="1146">
        <v>9.4286347332762386</v>
      </c>
      <c r="K65" s="1146">
        <v>13.381200087549091</v>
      </c>
      <c r="L65" s="261">
        <f t="shared" si="5"/>
        <v>3.9525653542728527</v>
      </c>
    </row>
    <row r="66" spans="1:12">
      <c r="A66" s="826" t="s">
        <v>474</v>
      </c>
      <c r="B66" s="340"/>
      <c r="C66" s="1139">
        <v>402.09181999999998</v>
      </c>
      <c r="D66" s="1139">
        <v>170.92774</v>
      </c>
      <c r="E66" s="1139">
        <v>231.16408000000001</v>
      </c>
      <c r="G66" s="1152">
        <f t="shared" si="4"/>
        <v>60.236340000000013</v>
      </c>
      <c r="H66">
        <v>13.083965739790992</v>
      </c>
      <c r="I66" s="1144">
        <v>11.11360824586917</v>
      </c>
      <c r="J66" s="1144">
        <v>9.233151335447177</v>
      </c>
      <c r="K66" s="1144">
        <v>14.527100928985687</v>
      </c>
      <c r="L66" s="1152">
        <f t="shared" si="5"/>
        <v>5.2939495935385104</v>
      </c>
    </row>
    <row r="67" spans="1:12">
      <c r="A67" s="1136" t="s">
        <v>475</v>
      </c>
      <c r="B67" s="340"/>
      <c r="C67" s="841">
        <v>413.39573000000001</v>
      </c>
      <c r="D67" s="841">
        <v>171.92701</v>
      </c>
      <c r="E67" s="841">
        <v>241.46872000000002</v>
      </c>
      <c r="G67" s="261">
        <f t="shared" si="4"/>
        <v>69.541710000000023</v>
      </c>
      <c r="H67">
        <v>13.404231493009988</v>
      </c>
      <c r="I67" s="1146">
        <v>11.330563764847886</v>
      </c>
      <c r="J67" s="1146">
        <v>9.3081217679424046</v>
      </c>
      <c r="K67" s="1146">
        <v>11.213172177110053</v>
      </c>
      <c r="L67" s="261">
        <f t="shared" si="5"/>
        <v>1.9050504091676483</v>
      </c>
    </row>
    <row r="68" spans="1:12">
      <c r="A68" s="826" t="s">
        <v>480</v>
      </c>
      <c r="B68" s="340"/>
      <c r="C68" s="1139">
        <v>397.10521</v>
      </c>
      <c r="D68" s="1139">
        <v>184.48849000000001</v>
      </c>
      <c r="E68" s="1139">
        <v>212.61671999999999</v>
      </c>
      <c r="G68" s="1152">
        <f t="shared" ref="G68:G71" si="6">E68-D68</f>
        <v>28.128229999999974</v>
      </c>
      <c r="H68">
        <v>11.686030506880185</v>
      </c>
      <c r="I68" s="1144">
        <v>10.829624237968256</v>
      </c>
      <c r="J68" s="1144">
        <v>9.9862086996130159</v>
      </c>
      <c r="K68" s="1144">
        <v>11.493199796233519</v>
      </c>
      <c r="L68" s="1152">
        <f t="shared" ref="L68:L71" si="7">K68-J68</f>
        <v>1.5069910966205029</v>
      </c>
    </row>
    <row r="69" spans="1:12">
      <c r="A69" s="1136" t="s">
        <v>481</v>
      </c>
      <c r="B69" s="340"/>
      <c r="C69" s="841">
        <v>336.73788000000002</v>
      </c>
      <c r="D69" s="841">
        <v>143.51936000000001</v>
      </c>
      <c r="E69" s="841">
        <v>193.21851999999996</v>
      </c>
      <c r="G69" s="261">
        <f t="shared" si="6"/>
        <v>49.699159999999949</v>
      </c>
      <c r="H69">
        <v>10.632609156782674</v>
      </c>
      <c r="I69" s="1146">
        <v>9.1057110100512819</v>
      </c>
      <c r="J69" s="1146">
        <v>7.6304791299271217</v>
      </c>
      <c r="K69" s="1146">
        <v>13.381200087549091</v>
      </c>
      <c r="L69" s="261">
        <f t="shared" si="7"/>
        <v>5.7507209576219696</v>
      </c>
    </row>
    <row r="70" spans="1:12">
      <c r="A70" s="826" t="s">
        <v>482</v>
      </c>
      <c r="B70" s="340"/>
      <c r="C70" s="1139">
        <v>378.90097000000003</v>
      </c>
      <c r="D70" s="1139">
        <v>155.53823999999997</v>
      </c>
      <c r="E70" s="1139">
        <v>223.36273</v>
      </c>
      <c r="G70" s="1152">
        <f t="shared" si="6"/>
        <v>67.824490000000026</v>
      </c>
      <c r="H70">
        <v>12.31702464907262</v>
      </c>
      <c r="I70" s="1144">
        <v>10.242888459685298</v>
      </c>
      <c r="J70" s="1144">
        <v>8.2482403311793444</v>
      </c>
      <c r="K70" s="1144">
        <v>14.527100928985687</v>
      </c>
      <c r="L70" s="1152">
        <f t="shared" si="7"/>
        <v>6.278860597806343</v>
      </c>
    </row>
    <row r="71" spans="1:12">
      <c r="A71" s="1136" t="s">
        <v>483</v>
      </c>
      <c r="B71" s="340"/>
      <c r="C71" s="841">
        <v>358.67173000000003</v>
      </c>
      <c r="D71" s="841">
        <v>168.74780999999999</v>
      </c>
      <c r="E71" s="841">
        <v>189.92392000000001</v>
      </c>
      <c r="G71" s="261">
        <f t="shared" si="6"/>
        <v>21.176110000000023</v>
      </c>
      <c r="H71">
        <v>10.360812371519126</v>
      </c>
      <c r="I71" s="1146">
        <v>9.6411572245601516</v>
      </c>
      <c r="J71" s="1146">
        <v>8.9421015810699203</v>
      </c>
      <c r="K71" s="1146">
        <v>11.213172177110053</v>
      </c>
      <c r="L71" s="261">
        <f t="shared" si="7"/>
        <v>2.2710705960401327</v>
      </c>
    </row>
    <row r="72" spans="1:12">
      <c r="A72" s="826" t="s">
        <v>486</v>
      </c>
      <c r="B72" s="340"/>
      <c r="C72" s="1139">
        <v>344.60463000000004</v>
      </c>
      <c r="D72" s="1139">
        <v>174.78865999999999</v>
      </c>
      <c r="E72" s="1139">
        <v>169.81596999999999</v>
      </c>
      <c r="G72" s="1152">
        <f t="shared" ref="G72:G75" si="8">E72-D72</f>
        <v>-4.9726900000000001</v>
      </c>
      <c r="H72">
        <v>9.1989940995465069</v>
      </c>
      <c r="I72" s="1144">
        <v>9.1874406345276363</v>
      </c>
      <c r="J72" s="1144">
        <v>9.1762436229828417</v>
      </c>
      <c r="K72" s="1144">
        <v>11.493199796233519</v>
      </c>
      <c r="L72" s="1152">
        <f t="shared" ref="L72:L75" si="9">K72-J72</f>
        <v>2.3169561732506772</v>
      </c>
    </row>
    <row r="73" spans="1:12">
      <c r="A73" s="1136" t="s">
        <v>487</v>
      </c>
      <c r="B73" s="340"/>
      <c r="C73" s="841">
        <v>318.15221000000003</v>
      </c>
      <c r="D73" s="841">
        <v>139.71850000000001</v>
      </c>
      <c r="E73" s="841">
        <v>178.43370999999999</v>
      </c>
      <c r="G73" s="261">
        <f t="shared" si="8"/>
        <v>38.715209999999985</v>
      </c>
      <c r="H73">
        <v>9.6412608075459776</v>
      </c>
      <c r="I73" s="1146">
        <v>8.4842485732574424</v>
      </c>
      <c r="J73" s="1146">
        <v>7.3567565104492596</v>
      </c>
      <c r="K73" s="1146">
        <v>13.381200087549091</v>
      </c>
      <c r="L73" s="261">
        <f t="shared" si="9"/>
        <v>6.0244435770998317</v>
      </c>
    </row>
    <row r="74" spans="1:12">
      <c r="A74" s="826" t="s">
        <v>488</v>
      </c>
      <c r="B74" s="340"/>
      <c r="C74" s="1139">
        <v>365.17290000000003</v>
      </c>
      <c r="D74" s="1139">
        <v>173.59681999999998</v>
      </c>
      <c r="E74" s="1139">
        <v>191.57607999999999</v>
      </c>
      <c r="G74" s="1152">
        <f t="shared" si="8"/>
        <v>17.979260000000011</v>
      </c>
      <c r="H74">
        <v>10.31329850394733</v>
      </c>
      <c r="I74" s="1144">
        <v>9.6496763518123512</v>
      </c>
      <c r="J74" s="1144">
        <v>9.0098799295248391</v>
      </c>
      <c r="K74" s="1144">
        <v>14.527100928985687</v>
      </c>
      <c r="L74" s="1152">
        <f t="shared" si="9"/>
        <v>5.5172209994608483</v>
      </c>
    </row>
    <row r="75" spans="1:12">
      <c r="A75" s="1136" t="s">
        <v>489</v>
      </c>
      <c r="B75" s="340"/>
      <c r="C75" s="841">
        <v>328.50036999999998</v>
      </c>
      <c r="D75" s="841">
        <v>163.28856999999999</v>
      </c>
      <c r="E75" s="841">
        <v>165.21179999999998</v>
      </c>
      <c r="G75" s="261">
        <f t="shared" si="8"/>
        <v>1.9232299999999896</v>
      </c>
      <c r="H75">
        <v>8.7674634522389212</v>
      </c>
      <c r="I75" s="1146">
        <v>8.5780038623117409</v>
      </c>
      <c r="J75" s="1146">
        <v>8.3944679390901022</v>
      </c>
      <c r="K75" s="1146">
        <v>11.213172177110053</v>
      </c>
      <c r="L75" s="261">
        <f t="shared" si="9"/>
        <v>2.8187042380199507</v>
      </c>
    </row>
    <row r="76" spans="1:12">
      <c r="A76" s="826" t="s">
        <v>520</v>
      </c>
      <c r="B76" s="340"/>
      <c r="C76" s="1139">
        <v>352.35194999999999</v>
      </c>
      <c r="D76" s="1139">
        <v>184.94327000000001</v>
      </c>
      <c r="E76" s="1139">
        <v>167.40868</v>
      </c>
      <c r="G76" s="1152">
        <f t="shared" ref="G76:G79" si="10">E76-D76</f>
        <v>-17.534590000000009</v>
      </c>
      <c r="H76">
        <v>8.7446339382540721</v>
      </c>
      <c r="I76" s="1144">
        <v>9.1088972449744059</v>
      </c>
      <c r="J76" s="1144">
        <v>9.4658176400454064</v>
      </c>
      <c r="K76" s="1144">
        <v>11.493199796233519</v>
      </c>
      <c r="L76" s="1152">
        <f t="shared" ref="L76:L79" si="11">K76-J76</f>
        <v>2.0273821561881125</v>
      </c>
    </row>
    <row r="77" spans="1:12">
      <c r="A77" s="1136" t="s">
        <v>521</v>
      </c>
      <c r="B77" s="340"/>
      <c r="C77" s="841">
        <v>300.56732999999997</v>
      </c>
      <c r="D77" s="841">
        <v>143.36957000000001</v>
      </c>
      <c r="E77" s="841">
        <v>157.19775999999999</v>
      </c>
      <c r="G77" s="261">
        <f t="shared" si="10"/>
        <v>13.828189999999978</v>
      </c>
      <c r="H77">
        <v>8.1925424162419951</v>
      </c>
      <c r="I77" s="1146">
        <v>7.7428700792202818</v>
      </c>
      <c r="J77" s="1146">
        <v>7.3033402278457462</v>
      </c>
      <c r="K77" s="1146">
        <v>13.381200087549091</v>
      </c>
      <c r="L77" s="261">
        <f t="shared" si="11"/>
        <v>6.0778598597033451</v>
      </c>
    </row>
    <row r="78" spans="1:12">
      <c r="A78" s="826" t="s">
        <v>522</v>
      </c>
      <c r="B78" s="340"/>
      <c r="C78" s="1139">
        <v>305.31806000000006</v>
      </c>
      <c r="D78" s="1139">
        <v>147.71618999999998</v>
      </c>
      <c r="E78" s="1139">
        <v>157.60187000000002</v>
      </c>
      <c r="G78" s="1152">
        <f t="shared" si="10"/>
        <v>9.8856800000000362</v>
      </c>
      <c r="H78">
        <v>8.3345390772179755</v>
      </c>
      <c r="I78" s="1144">
        <v>7.9803218211467328</v>
      </c>
      <c r="J78" s="1144">
        <v>7.6341573412502379</v>
      </c>
      <c r="K78" s="1144">
        <v>14.527100928985687</v>
      </c>
      <c r="L78" s="1152">
        <f t="shared" si="11"/>
        <v>6.8929435877354495</v>
      </c>
    </row>
    <row r="79" spans="1:12">
      <c r="A79" s="1136" t="s">
        <v>523</v>
      </c>
      <c r="B79" s="340"/>
      <c r="C79" s="841">
        <v>271.18900999999994</v>
      </c>
      <c r="D79" s="841">
        <v>133.80695</v>
      </c>
      <c r="E79" s="841">
        <v>137.38206</v>
      </c>
      <c r="G79" s="261">
        <f t="shared" si="10"/>
        <v>3.5751099999999951</v>
      </c>
      <c r="H79">
        <v>7.2547872600389542</v>
      </c>
      <c r="I79" s="1146">
        <v>7.0419254829548583</v>
      </c>
      <c r="J79" s="1146">
        <v>6.8359924899538864</v>
      </c>
      <c r="K79" s="1146">
        <v>11.213172177110053</v>
      </c>
      <c r="L79" s="261">
        <f t="shared" si="11"/>
        <v>4.3771796871561666</v>
      </c>
    </row>
    <row r="80" spans="1:12" ht="6.75" customHeight="1"/>
    <row r="81" spans="1:12">
      <c r="A81" s="771" t="s">
        <v>344</v>
      </c>
      <c r="B81" s="813"/>
      <c r="C81" s="813"/>
      <c r="D81" s="813"/>
      <c r="E81" s="813"/>
      <c r="F81" s="813"/>
      <c r="G81" s="356"/>
      <c r="H81" s="356"/>
      <c r="I81" s="356"/>
      <c r="J81" s="356"/>
      <c r="K81" s="1358" t="s">
        <v>519</v>
      </c>
      <c r="L81" s="1358"/>
    </row>
  </sheetData>
  <mergeCells count="7">
    <mergeCell ref="K81:L81"/>
    <mergeCell ref="A2:L2"/>
    <mergeCell ref="C5:E5"/>
    <mergeCell ref="I5:K5"/>
    <mergeCell ref="C6:E6"/>
    <mergeCell ref="I6:K6"/>
    <mergeCell ref="A5:A7"/>
  </mergeCells>
  <hyperlinks>
    <hyperlink ref="L4" location="'Indice tablas Mujeres'!A1" display="Indice" xr:uid="{00000000-0004-0000-1F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9" orientation="portrait" r:id="rId1"/>
  <headerFooter differentFirst="1">
    <oddFooter>&amp;C&amp;P</oddFooter>
  </headerFooter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CD9BCD"/>
  </sheetPr>
  <dimension ref="A1:AB214"/>
  <sheetViews>
    <sheetView view="pageBreakPreview" zoomScaleNormal="85" zoomScaleSheetLayoutView="100" zoomScalePageLayoutView="51" workbookViewId="0">
      <selection activeCell="A2" sqref="A2:J2"/>
    </sheetView>
  </sheetViews>
  <sheetFormatPr baseColWidth="10" defaultRowHeight="14.5"/>
  <cols>
    <col min="1" max="1" width="6" customWidth="1"/>
    <col min="2" max="2" width="4" bestFit="1" customWidth="1"/>
  </cols>
  <sheetData>
    <row r="1" spans="1:28" s="195" customFormat="1" ht="55.4" customHeight="1">
      <c r="A1" s="1212" t="s">
        <v>548</v>
      </c>
      <c r="B1" s="180"/>
      <c r="C1" s="180"/>
      <c r="D1" s="180"/>
      <c r="E1" s="180"/>
      <c r="F1" s="234"/>
      <c r="G1" s="234"/>
      <c r="H1" s="234"/>
      <c r="O1"/>
      <c r="P1"/>
      <c r="Q1"/>
      <c r="R1"/>
      <c r="S1"/>
      <c r="T1"/>
      <c r="U1"/>
      <c r="V1"/>
      <c r="W1"/>
      <c r="X1"/>
      <c r="Y1"/>
      <c r="Z1"/>
      <c r="AA1"/>
      <c r="AB1"/>
    </row>
    <row r="2" spans="1:28" ht="15.5">
      <c r="A2" s="1239" t="s">
        <v>550</v>
      </c>
      <c r="B2" s="1239"/>
      <c r="C2" s="1239"/>
      <c r="D2" s="1239"/>
      <c r="E2" s="1239"/>
      <c r="F2" s="1239"/>
      <c r="G2" s="1239"/>
      <c r="H2" s="1239"/>
      <c r="I2" s="1239"/>
      <c r="J2" s="1239"/>
    </row>
    <row r="3" spans="1:28" ht="6.75" customHeight="1"/>
    <row r="4" spans="1:28" ht="12.15" customHeight="1">
      <c r="L4" s="926" t="s">
        <v>212</v>
      </c>
    </row>
    <row r="5" spans="1:28">
      <c r="A5" s="1363" t="s">
        <v>334</v>
      </c>
      <c r="B5" s="1363"/>
      <c r="C5" s="1363"/>
      <c r="D5" s="1363"/>
      <c r="E5" s="1363"/>
      <c r="F5" s="1363"/>
      <c r="G5" s="1363"/>
      <c r="H5" s="1363"/>
      <c r="I5" s="1363"/>
      <c r="J5" s="1363"/>
      <c r="K5" s="1363"/>
      <c r="L5" s="1363"/>
    </row>
    <row r="6" spans="1:28">
      <c r="A6" s="1364"/>
      <c r="B6" s="1365"/>
      <c r="C6" s="1366" t="s">
        <v>335</v>
      </c>
      <c r="D6" s="1367"/>
      <c r="E6" s="1367"/>
      <c r="F6" s="1367"/>
      <c r="G6" s="1368"/>
      <c r="H6" s="1366" t="s">
        <v>336</v>
      </c>
      <c r="I6" s="1367"/>
      <c r="J6" s="1367"/>
      <c r="K6" s="1367"/>
      <c r="L6" s="1368"/>
    </row>
    <row r="7" spans="1:28">
      <c r="A7" s="717"/>
      <c r="B7" s="718"/>
      <c r="C7" s="756" t="s">
        <v>337</v>
      </c>
      <c r="D7" s="1369" t="s">
        <v>234</v>
      </c>
      <c r="E7" s="1370"/>
      <c r="F7" s="1369" t="s">
        <v>235</v>
      </c>
      <c r="G7" s="1370"/>
      <c r="H7" s="756" t="s">
        <v>337</v>
      </c>
      <c r="I7" s="1369" t="s">
        <v>234</v>
      </c>
      <c r="J7" s="1370"/>
      <c r="K7" s="1369" t="s">
        <v>235</v>
      </c>
      <c r="L7" s="1370"/>
    </row>
    <row r="8" spans="1:28">
      <c r="A8" s="719" t="s">
        <v>292</v>
      </c>
      <c r="B8" s="720" t="s">
        <v>293</v>
      </c>
      <c r="C8" s="721" t="s">
        <v>338</v>
      </c>
      <c r="D8" s="721" t="s">
        <v>338</v>
      </c>
      <c r="E8" s="721" t="s">
        <v>295</v>
      </c>
      <c r="F8" s="721" t="s">
        <v>339</v>
      </c>
      <c r="G8" s="721" t="s">
        <v>296</v>
      </c>
      <c r="H8" s="721" t="s">
        <v>338</v>
      </c>
      <c r="I8" s="721" t="s">
        <v>338</v>
      </c>
      <c r="J8" s="721" t="s">
        <v>295</v>
      </c>
      <c r="K8" s="721" t="s">
        <v>339</v>
      </c>
      <c r="L8" s="721" t="s">
        <v>296</v>
      </c>
    </row>
    <row r="9" spans="1:28" ht="14.4" customHeight="1">
      <c r="A9" s="1360" t="s">
        <v>312</v>
      </c>
      <c r="B9" s="725" t="s">
        <v>301</v>
      </c>
      <c r="C9" s="761">
        <v>115450</v>
      </c>
      <c r="D9" s="762">
        <v>54175</v>
      </c>
      <c r="E9" s="763">
        <f>100*D9/$C9</f>
        <v>46.925075790385449</v>
      </c>
      <c r="F9" s="762">
        <v>61275</v>
      </c>
      <c r="G9" s="763">
        <f>100*F9/$C9</f>
        <v>53.074924209614551</v>
      </c>
      <c r="H9" s="761">
        <v>369256</v>
      </c>
      <c r="I9" s="762">
        <v>191346</v>
      </c>
      <c r="J9" s="763">
        <f>100*I9/$H9</f>
        <v>51.819334012175837</v>
      </c>
      <c r="K9" s="762">
        <v>177910</v>
      </c>
      <c r="L9" s="763">
        <f>100*K9/$H9</f>
        <v>48.180665987824163</v>
      </c>
    </row>
    <row r="10" spans="1:28" ht="14.4" customHeight="1">
      <c r="A10" s="1361"/>
      <c r="B10" s="725" t="s">
        <v>302</v>
      </c>
      <c r="C10" s="759">
        <v>123805</v>
      </c>
      <c r="D10" s="734">
        <v>60120</v>
      </c>
      <c r="E10" s="760">
        <f t="shared" ref="E10:E73" si="0">100*D10/$C10</f>
        <v>48.560235854771619</v>
      </c>
      <c r="F10" s="734">
        <v>63685</v>
      </c>
      <c r="G10" s="760">
        <f t="shared" ref="G10:G73" si="1">100*F10/$C10</f>
        <v>51.439764145228381</v>
      </c>
      <c r="H10" s="759">
        <v>387545</v>
      </c>
      <c r="I10" s="734">
        <v>201075</v>
      </c>
      <c r="J10" s="760">
        <f t="shared" ref="J10:J73" si="2">100*I10/$H10</f>
        <v>51.884297307409462</v>
      </c>
      <c r="K10" s="734">
        <v>186470</v>
      </c>
      <c r="L10" s="760">
        <f t="shared" ref="L10:L73" si="3">100*K10/$H10</f>
        <v>48.115702692590538</v>
      </c>
    </row>
    <row r="11" spans="1:28" ht="14.4" customHeight="1">
      <c r="A11" s="1361"/>
      <c r="B11" s="725" t="s">
        <v>303</v>
      </c>
      <c r="C11" s="757">
        <v>125116</v>
      </c>
      <c r="D11" s="731">
        <v>62134</v>
      </c>
      <c r="E11" s="758">
        <f t="shared" si="0"/>
        <v>49.661114485757217</v>
      </c>
      <c r="F11" s="731">
        <v>62982</v>
      </c>
      <c r="G11" s="758">
        <f t="shared" si="1"/>
        <v>50.338885514242783</v>
      </c>
      <c r="H11" s="757">
        <v>405673</v>
      </c>
      <c r="I11" s="731">
        <v>211133</v>
      </c>
      <c r="J11" s="758">
        <f t="shared" si="2"/>
        <v>52.045120084402953</v>
      </c>
      <c r="K11" s="731">
        <v>194540</v>
      </c>
      <c r="L11" s="758">
        <f t="shared" si="3"/>
        <v>47.954879915597047</v>
      </c>
    </row>
    <row r="12" spans="1:28" ht="14.4" customHeight="1">
      <c r="A12" s="1361"/>
      <c r="B12" s="725" t="s">
        <v>304</v>
      </c>
      <c r="C12" s="759">
        <v>122046</v>
      </c>
      <c r="D12" s="734">
        <v>61257</v>
      </c>
      <c r="E12" s="760">
        <f t="shared" si="0"/>
        <v>50.191730986677157</v>
      </c>
      <c r="F12" s="734">
        <v>60789</v>
      </c>
      <c r="G12" s="760">
        <f t="shared" si="1"/>
        <v>49.808269013322843</v>
      </c>
      <c r="H12" s="759">
        <v>415142</v>
      </c>
      <c r="I12" s="734">
        <v>215509</v>
      </c>
      <c r="J12" s="760">
        <f t="shared" si="2"/>
        <v>51.912116817859911</v>
      </c>
      <c r="K12" s="734">
        <v>199633</v>
      </c>
      <c r="L12" s="760">
        <f t="shared" si="3"/>
        <v>48.087883182140089</v>
      </c>
    </row>
    <row r="13" spans="1:28" ht="14.4" customHeight="1">
      <c r="A13" s="1361"/>
      <c r="B13" s="725" t="s">
        <v>305</v>
      </c>
      <c r="C13" s="757">
        <v>120391</v>
      </c>
      <c r="D13" s="731">
        <v>60511</v>
      </c>
      <c r="E13" s="758">
        <f t="shared" si="0"/>
        <v>50.262062778779146</v>
      </c>
      <c r="F13" s="731">
        <v>59880</v>
      </c>
      <c r="G13" s="758">
        <f t="shared" si="1"/>
        <v>49.737937221220854</v>
      </c>
      <c r="H13" s="757">
        <v>417273</v>
      </c>
      <c r="I13" s="731">
        <v>215944</v>
      </c>
      <c r="J13" s="758">
        <f t="shared" si="2"/>
        <v>51.751251578702671</v>
      </c>
      <c r="K13" s="731">
        <v>201329</v>
      </c>
      <c r="L13" s="758">
        <f t="shared" si="3"/>
        <v>48.248748421297329</v>
      </c>
    </row>
    <row r="14" spans="1:28" ht="14.4" customHeight="1">
      <c r="A14" s="1361"/>
      <c r="B14" s="725" t="s">
        <v>306</v>
      </c>
      <c r="C14" s="759">
        <v>130148</v>
      </c>
      <c r="D14" s="734">
        <v>62735</v>
      </c>
      <c r="E14" s="760">
        <f t="shared" si="0"/>
        <v>48.202815256477244</v>
      </c>
      <c r="F14" s="734">
        <v>67413</v>
      </c>
      <c r="G14" s="760">
        <f t="shared" si="1"/>
        <v>51.797184743522756</v>
      </c>
      <c r="H14" s="759">
        <v>418284</v>
      </c>
      <c r="I14" s="734">
        <v>213625</v>
      </c>
      <c r="J14" s="760">
        <f t="shared" si="2"/>
        <v>51.071759856939302</v>
      </c>
      <c r="K14" s="734">
        <v>204659</v>
      </c>
      <c r="L14" s="760">
        <f t="shared" si="3"/>
        <v>48.928240143060698</v>
      </c>
    </row>
    <row r="15" spans="1:28" ht="14.4" customHeight="1">
      <c r="A15" s="1361"/>
      <c r="B15" s="725" t="s">
        <v>307</v>
      </c>
      <c r="C15" s="757">
        <v>138178</v>
      </c>
      <c r="D15" s="731">
        <v>63978</v>
      </c>
      <c r="E15" s="758">
        <f t="shared" si="0"/>
        <v>46.30114779487328</v>
      </c>
      <c r="F15" s="731">
        <v>74200</v>
      </c>
      <c r="G15" s="758">
        <f t="shared" si="1"/>
        <v>53.69885220512672</v>
      </c>
      <c r="H15" s="757">
        <v>416264</v>
      </c>
      <c r="I15" s="731">
        <v>209988</v>
      </c>
      <c r="J15" s="758">
        <f t="shared" si="2"/>
        <v>50.445870889627734</v>
      </c>
      <c r="K15" s="731">
        <v>206276</v>
      </c>
      <c r="L15" s="758">
        <f t="shared" si="3"/>
        <v>49.554129110372266</v>
      </c>
    </row>
    <row r="16" spans="1:28" ht="14.4" customHeight="1">
      <c r="A16" s="1361"/>
      <c r="B16" s="725" t="s">
        <v>308</v>
      </c>
      <c r="C16" s="759">
        <v>136240</v>
      </c>
      <c r="D16" s="734">
        <v>62915</v>
      </c>
      <c r="E16" s="760">
        <f t="shared" si="0"/>
        <v>46.17953611274222</v>
      </c>
      <c r="F16" s="734">
        <v>73325</v>
      </c>
      <c r="G16" s="760">
        <f t="shared" si="1"/>
        <v>53.82046388725778</v>
      </c>
      <c r="H16" s="759">
        <v>424759</v>
      </c>
      <c r="I16" s="734">
        <v>213609</v>
      </c>
      <c r="J16" s="760">
        <f t="shared" si="2"/>
        <v>50.28945825750602</v>
      </c>
      <c r="K16" s="734">
        <v>211150</v>
      </c>
      <c r="L16" s="760">
        <f t="shared" si="3"/>
        <v>49.71054174249398</v>
      </c>
    </row>
    <row r="17" spans="1:12" ht="14.4" customHeight="1">
      <c r="A17" s="1361"/>
      <c r="B17" s="725" t="s">
        <v>309</v>
      </c>
      <c r="C17" s="757">
        <v>142776</v>
      </c>
      <c r="D17" s="731">
        <v>68108</v>
      </c>
      <c r="E17" s="758">
        <f t="shared" si="0"/>
        <v>47.702695130834314</v>
      </c>
      <c r="F17" s="731">
        <v>74668</v>
      </c>
      <c r="G17" s="758">
        <f t="shared" si="1"/>
        <v>52.297304869165686</v>
      </c>
      <c r="H17" s="757">
        <v>430784</v>
      </c>
      <c r="I17" s="731">
        <v>218716</v>
      </c>
      <c r="J17" s="758">
        <f t="shared" si="2"/>
        <v>50.771616401723371</v>
      </c>
      <c r="K17" s="731">
        <v>212068</v>
      </c>
      <c r="L17" s="758">
        <f t="shared" si="3"/>
        <v>49.228383598276629</v>
      </c>
    </row>
    <row r="18" spans="1:12" ht="14.4" customHeight="1">
      <c r="A18" s="1361"/>
      <c r="B18" s="725" t="s">
        <v>310</v>
      </c>
      <c r="C18" s="757">
        <v>144543</v>
      </c>
      <c r="D18" s="731">
        <v>70316</v>
      </c>
      <c r="E18" s="758">
        <f t="shared" si="0"/>
        <v>48.647115391267647</v>
      </c>
      <c r="F18" s="731">
        <v>74227</v>
      </c>
      <c r="G18" s="758">
        <f t="shared" si="1"/>
        <v>51.352884608732353</v>
      </c>
      <c r="H18" s="757">
        <v>441858</v>
      </c>
      <c r="I18" s="731">
        <v>225721</v>
      </c>
      <c r="J18" s="758">
        <f t="shared" si="2"/>
        <v>51.084511313589431</v>
      </c>
      <c r="K18" s="731">
        <v>216137</v>
      </c>
      <c r="L18" s="758">
        <f t="shared" si="3"/>
        <v>48.915488686410569</v>
      </c>
    </row>
    <row r="19" spans="1:12" ht="14.4" customHeight="1">
      <c r="A19" s="1361"/>
      <c r="B19" s="772" t="s">
        <v>311</v>
      </c>
      <c r="C19" s="759">
        <v>145830</v>
      </c>
      <c r="D19" s="734">
        <v>71245</v>
      </c>
      <c r="E19" s="760">
        <f t="shared" si="0"/>
        <v>48.854830967564972</v>
      </c>
      <c r="F19" s="734">
        <v>74585</v>
      </c>
      <c r="G19" s="760">
        <f t="shared" si="1"/>
        <v>51.145169032435028</v>
      </c>
      <c r="H19" s="759">
        <v>448224</v>
      </c>
      <c r="I19" s="734">
        <v>229879</v>
      </c>
      <c r="J19" s="760">
        <f t="shared" si="2"/>
        <v>51.286633468979794</v>
      </c>
      <c r="K19" s="734">
        <v>218345</v>
      </c>
      <c r="L19" s="760">
        <f t="shared" si="3"/>
        <v>48.713366531020206</v>
      </c>
    </row>
    <row r="20" spans="1:12" ht="14.4" customHeight="1">
      <c r="A20" s="1362"/>
      <c r="B20" s="773" t="s">
        <v>313</v>
      </c>
      <c r="C20" s="764">
        <v>137293</v>
      </c>
      <c r="D20" s="765">
        <v>66340</v>
      </c>
      <c r="E20" s="766">
        <f t="shared" si="0"/>
        <v>48.320016315471293</v>
      </c>
      <c r="F20" s="765">
        <v>70953</v>
      </c>
      <c r="G20" s="766">
        <f t="shared" si="1"/>
        <v>51.679983684528707</v>
      </c>
      <c r="H20" s="764">
        <v>451929</v>
      </c>
      <c r="I20" s="765">
        <v>236009</v>
      </c>
      <c r="J20" s="766">
        <f t="shared" si="2"/>
        <v>52.222583635925112</v>
      </c>
      <c r="K20" s="765">
        <v>215920</v>
      </c>
      <c r="L20" s="766">
        <f t="shared" si="3"/>
        <v>47.777416364074888</v>
      </c>
    </row>
    <row r="21" spans="1:12" ht="14.4" customHeight="1">
      <c r="A21" s="1360" t="s">
        <v>314</v>
      </c>
      <c r="B21" s="725" t="s">
        <v>301</v>
      </c>
      <c r="C21" s="761">
        <v>137640</v>
      </c>
      <c r="D21" s="762">
        <v>67912</v>
      </c>
      <c r="E21" s="763">
        <f t="shared" si="0"/>
        <v>49.340308049985467</v>
      </c>
      <c r="F21" s="762">
        <v>69728</v>
      </c>
      <c r="G21" s="763">
        <f t="shared" si="1"/>
        <v>50.659691950014533</v>
      </c>
      <c r="H21" s="761">
        <v>465452</v>
      </c>
      <c r="I21" s="762">
        <v>241686</v>
      </c>
      <c r="J21" s="763">
        <f t="shared" si="2"/>
        <v>51.925010527401319</v>
      </c>
      <c r="K21" s="762">
        <v>223766</v>
      </c>
      <c r="L21" s="763">
        <f t="shared" si="3"/>
        <v>48.074989472598681</v>
      </c>
    </row>
    <row r="22" spans="1:12" ht="14.4" customHeight="1">
      <c r="A22" s="1361"/>
      <c r="B22" s="725" t="s">
        <v>302</v>
      </c>
      <c r="C22" s="759">
        <v>139168</v>
      </c>
      <c r="D22" s="734">
        <v>68351</v>
      </c>
      <c r="E22" s="760">
        <f t="shared" si="0"/>
        <v>49.114020464474592</v>
      </c>
      <c r="F22" s="734">
        <v>70817</v>
      </c>
      <c r="G22" s="760">
        <f t="shared" si="1"/>
        <v>50.885979535525408</v>
      </c>
      <c r="H22" s="759">
        <v>474356</v>
      </c>
      <c r="I22" s="734">
        <v>245433</v>
      </c>
      <c r="J22" s="760">
        <f t="shared" si="2"/>
        <v>51.740254155107138</v>
      </c>
      <c r="K22" s="734">
        <v>228923</v>
      </c>
      <c r="L22" s="760">
        <f t="shared" si="3"/>
        <v>48.259745844892862</v>
      </c>
    </row>
    <row r="23" spans="1:12" ht="14.4" customHeight="1">
      <c r="A23" s="1361"/>
      <c r="B23" s="725" t="s">
        <v>303</v>
      </c>
      <c r="C23" s="757">
        <v>136618</v>
      </c>
      <c r="D23" s="731">
        <v>67478</v>
      </c>
      <c r="E23" s="758">
        <f t="shared" si="0"/>
        <v>49.391734617693132</v>
      </c>
      <c r="F23" s="731">
        <v>69140</v>
      </c>
      <c r="G23" s="758">
        <f t="shared" si="1"/>
        <v>50.608265382306868</v>
      </c>
      <c r="H23" s="757">
        <v>480022</v>
      </c>
      <c r="I23" s="731">
        <v>247390</v>
      </c>
      <c r="J23" s="758">
        <f t="shared" si="2"/>
        <v>51.537221210694511</v>
      </c>
      <c r="K23" s="731">
        <v>232632</v>
      </c>
      <c r="L23" s="758">
        <f t="shared" si="3"/>
        <v>48.462778789305489</v>
      </c>
    </row>
    <row r="24" spans="1:12" ht="14.4" customHeight="1">
      <c r="A24" s="1361"/>
      <c r="B24" s="725" t="s">
        <v>304</v>
      </c>
      <c r="C24" s="759">
        <v>131155</v>
      </c>
      <c r="D24" s="734">
        <v>65418</v>
      </c>
      <c r="E24" s="760">
        <f t="shared" si="0"/>
        <v>49.87838816667302</v>
      </c>
      <c r="F24" s="734">
        <v>65737</v>
      </c>
      <c r="G24" s="760">
        <f t="shared" si="1"/>
        <v>50.12161183332698</v>
      </c>
      <c r="H24" s="759">
        <v>481244</v>
      </c>
      <c r="I24" s="734">
        <v>245485</v>
      </c>
      <c r="J24" s="760">
        <f t="shared" si="2"/>
        <v>51.010506105011181</v>
      </c>
      <c r="K24" s="734">
        <v>235759</v>
      </c>
      <c r="L24" s="760">
        <f t="shared" si="3"/>
        <v>48.989493894988819</v>
      </c>
    </row>
    <row r="25" spans="1:12" ht="14.4" customHeight="1">
      <c r="A25" s="1361"/>
      <c r="B25" s="725" t="s">
        <v>305</v>
      </c>
      <c r="C25" s="757">
        <v>127804</v>
      </c>
      <c r="D25" s="731">
        <v>63937</v>
      </c>
      <c r="E25" s="758">
        <f t="shared" si="0"/>
        <v>50.027385684329126</v>
      </c>
      <c r="F25" s="731">
        <v>63867</v>
      </c>
      <c r="G25" s="758">
        <f t="shared" si="1"/>
        <v>49.972614315670874</v>
      </c>
      <c r="H25" s="757">
        <v>474661</v>
      </c>
      <c r="I25" s="731">
        <v>240199</v>
      </c>
      <c r="J25" s="758">
        <f t="shared" si="2"/>
        <v>50.604326034791143</v>
      </c>
      <c r="K25" s="731">
        <v>234462</v>
      </c>
      <c r="L25" s="758">
        <f t="shared" si="3"/>
        <v>49.395673965208857</v>
      </c>
    </row>
    <row r="26" spans="1:12" ht="14.4" customHeight="1">
      <c r="A26" s="1361"/>
      <c r="B26" s="725" t="s">
        <v>306</v>
      </c>
      <c r="C26" s="759">
        <v>131940</v>
      </c>
      <c r="D26" s="734">
        <v>61356</v>
      </c>
      <c r="E26" s="760">
        <f t="shared" si="0"/>
        <v>46.502955889040472</v>
      </c>
      <c r="F26" s="734">
        <v>70584</v>
      </c>
      <c r="G26" s="760">
        <f t="shared" si="1"/>
        <v>53.497044110959528</v>
      </c>
      <c r="H26" s="759">
        <v>470913</v>
      </c>
      <c r="I26" s="734">
        <v>234553</v>
      </c>
      <c r="J26" s="760">
        <f t="shared" si="2"/>
        <v>49.808138658308437</v>
      </c>
      <c r="K26" s="734">
        <v>236360</v>
      </c>
      <c r="L26" s="760">
        <f t="shared" si="3"/>
        <v>50.191861341691563</v>
      </c>
    </row>
    <row r="27" spans="1:12" ht="14.4" customHeight="1">
      <c r="A27" s="1361"/>
      <c r="B27" s="725" t="s">
        <v>307</v>
      </c>
      <c r="C27" s="757">
        <v>133467</v>
      </c>
      <c r="D27" s="731">
        <v>58368</v>
      </c>
      <c r="E27" s="758">
        <f t="shared" si="0"/>
        <v>43.732158511092628</v>
      </c>
      <c r="F27" s="731">
        <v>75099</v>
      </c>
      <c r="G27" s="758">
        <f t="shared" si="1"/>
        <v>56.267841488907372</v>
      </c>
      <c r="H27" s="757">
        <v>462720</v>
      </c>
      <c r="I27" s="731">
        <v>228195</v>
      </c>
      <c r="J27" s="758">
        <f t="shared" si="2"/>
        <v>49.3160010373444</v>
      </c>
      <c r="K27" s="731">
        <v>234525</v>
      </c>
      <c r="L27" s="758">
        <f t="shared" si="3"/>
        <v>50.6839989626556</v>
      </c>
    </row>
    <row r="28" spans="1:12" ht="14.4" customHeight="1">
      <c r="A28" s="1361"/>
      <c r="B28" s="725" t="s">
        <v>308</v>
      </c>
      <c r="C28" s="759">
        <v>130086</v>
      </c>
      <c r="D28" s="734">
        <v>56621</v>
      </c>
      <c r="E28" s="760">
        <f t="shared" si="0"/>
        <v>43.525821379702656</v>
      </c>
      <c r="F28" s="734">
        <v>73465</v>
      </c>
      <c r="G28" s="760">
        <f t="shared" si="1"/>
        <v>56.474178620297344</v>
      </c>
      <c r="H28" s="759">
        <v>468609</v>
      </c>
      <c r="I28" s="734">
        <v>229637</v>
      </c>
      <c r="J28" s="760">
        <f t="shared" si="2"/>
        <v>49.003967059958299</v>
      </c>
      <c r="K28" s="734">
        <v>238972</v>
      </c>
      <c r="L28" s="760">
        <f t="shared" si="3"/>
        <v>50.996032940041701</v>
      </c>
    </row>
    <row r="29" spans="1:12" ht="14.4" customHeight="1">
      <c r="A29" s="1361"/>
      <c r="B29" s="725" t="s">
        <v>309</v>
      </c>
      <c r="C29" s="757">
        <v>131251</v>
      </c>
      <c r="D29" s="731">
        <v>60555</v>
      </c>
      <c r="E29" s="758">
        <f t="shared" si="0"/>
        <v>46.136791338732657</v>
      </c>
      <c r="F29" s="731">
        <v>70696</v>
      </c>
      <c r="G29" s="758">
        <f t="shared" si="1"/>
        <v>53.863208661267343</v>
      </c>
      <c r="H29" s="757">
        <v>471643</v>
      </c>
      <c r="I29" s="731">
        <v>231456</v>
      </c>
      <c r="J29" s="758">
        <f t="shared" si="2"/>
        <v>49.074405853579933</v>
      </c>
      <c r="K29" s="731">
        <v>240187</v>
      </c>
      <c r="L29" s="758">
        <f t="shared" si="3"/>
        <v>50.925594146420067</v>
      </c>
    </row>
    <row r="30" spans="1:12" ht="14.4" customHeight="1">
      <c r="A30" s="1361"/>
      <c r="B30" s="725" t="s">
        <v>310</v>
      </c>
      <c r="C30" s="757">
        <v>138992</v>
      </c>
      <c r="D30" s="731">
        <v>66298</v>
      </c>
      <c r="E30" s="758">
        <f t="shared" si="0"/>
        <v>47.699148152411652</v>
      </c>
      <c r="F30" s="731">
        <v>72694</v>
      </c>
      <c r="G30" s="758">
        <f t="shared" si="1"/>
        <v>52.300851847588348</v>
      </c>
      <c r="H30" s="757">
        <v>471388</v>
      </c>
      <c r="I30" s="731">
        <v>231550</v>
      </c>
      <c r="J30" s="758">
        <f t="shared" si="2"/>
        <v>49.120894040578037</v>
      </c>
      <c r="K30" s="731">
        <v>239838</v>
      </c>
      <c r="L30" s="758">
        <f t="shared" si="3"/>
        <v>50.879105959421963</v>
      </c>
    </row>
    <row r="31" spans="1:12" ht="14.4" customHeight="1">
      <c r="A31" s="1361"/>
      <c r="B31" s="772" t="s">
        <v>311</v>
      </c>
      <c r="C31" s="759">
        <v>141113</v>
      </c>
      <c r="D31" s="734">
        <v>67316</v>
      </c>
      <c r="E31" s="760">
        <f t="shared" si="0"/>
        <v>47.703613416198365</v>
      </c>
      <c r="F31" s="734">
        <v>73797</v>
      </c>
      <c r="G31" s="760">
        <f t="shared" si="1"/>
        <v>52.296386583801635</v>
      </c>
      <c r="H31" s="759">
        <v>469079</v>
      </c>
      <c r="I31" s="734">
        <v>230475</v>
      </c>
      <c r="J31" s="760">
        <f t="shared" si="2"/>
        <v>49.133514823729051</v>
      </c>
      <c r="K31" s="734">
        <v>238604</v>
      </c>
      <c r="L31" s="760">
        <f t="shared" si="3"/>
        <v>50.866485176270949</v>
      </c>
    </row>
    <row r="32" spans="1:12" ht="14.4" customHeight="1">
      <c r="A32" s="1362"/>
      <c r="B32" s="773" t="s">
        <v>313</v>
      </c>
      <c r="C32" s="764">
        <v>136652</v>
      </c>
      <c r="D32" s="765">
        <v>64882</v>
      </c>
      <c r="E32" s="766">
        <f t="shared" si="0"/>
        <v>47.479729531949772</v>
      </c>
      <c r="F32" s="765">
        <v>71770</v>
      </c>
      <c r="G32" s="766">
        <f t="shared" si="1"/>
        <v>52.520270468050228</v>
      </c>
      <c r="H32" s="764">
        <v>461928</v>
      </c>
      <c r="I32" s="765">
        <v>229758</v>
      </c>
      <c r="J32" s="766">
        <f t="shared" si="2"/>
        <v>49.73892035122357</v>
      </c>
      <c r="K32" s="765">
        <v>232170</v>
      </c>
      <c r="L32" s="766">
        <f t="shared" si="3"/>
        <v>50.26107964877643</v>
      </c>
    </row>
    <row r="33" spans="1:12" ht="14.4" customHeight="1">
      <c r="A33" s="1360" t="s">
        <v>315</v>
      </c>
      <c r="B33" s="725" t="s">
        <v>301</v>
      </c>
      <c r="C33" s="761">
        <v>136965</v>
      </c>
      <c r="D33" s="762">
        <v>66625</v>
      </c>
      <c r="E33" s="763">
        <f t="shared" si="0"/>
        <v>48.643814113094585</v>
      </c>
      <c r="F33" s="762">
        <v>70340</v>
      </c>
      <c r="G33" s="763">
        <f t="shared" si="1"/>
        <v>51.356185886905415</v>
      </c>
      <c r="H33" s="761">
        <v>472468</v>
      </c>
      <c r="I33" s="762">
        <v>233736</v>
      </c>
      <c r="J33" s="763">
        <f t="shared" si="2"/>
        <v>49.471286944300992</v>
      </c>
      <c r="K33" s="762">
        <v>238732</v>
      </c>
      <c r="L33" s="763">
        <f t="shared" si="3"/>
        <v>50.528713055699008</v>
      </c>
    </row>
    <row r="34" spans="1:12" ht="14.4" customHeight="1">
      <c r="A34" s="1361"/>
      <c r="B34" s="725" t="s">
        <v>302</v>
      </c>
      <c r="C34" s="759">
        <v>141322</v>
      </c>
      <c r="D34" s="734">
        <v>68636</v>
      </c>
      <c r="E34" s="760">
        <f t="shared" si="0"/>
        <v>48.567102078940295</v>
      </c>
      <c r="F34" s="734">
        <v>72686</v>
      </c>
      <c r="G34" s="760">
        <f t="shared" si="1"/>
        <v>51.432897921059705</v>
      </c>
      <c r="H34" s="759">
        <v>478170</v>
      </c>
      <c r="I34" s="734">
        <v>235591</v>
      </c>
      <c r="J34" s="760">
        <f t="shared" si="2"/>
        <v>49.269297530167094</v>
      </c>
      <c r="K34" s="734">
        <v>242579</v>
      </c>
      <c r="L34" s="760">
        <f t="shared" si="3"/>
        <v>50.730702469832906</v>
      </c>
    </row>
    <row r="35" spans="1:12" ht="14.4" customHeight="1">
      <c r="A35" s="1361"/>
      <c r="B35" s="725" t="s">
        <v>303</v>
      </c>
      <c r="C35" s="757">
        <v>137119</v>
      </c>
      <c r="D35" s="731">
        <v>66488</v>
      </c>
      <c r="E35" s="758">
        <f t="shared" si="0"/>
        <v>48.489268445656691</v>
      </c>
      <c r="F35" s="731">
        <v>70631</v>
      </c>
      <c r="G35" s="758">
        <f t="shared" si="1"/>
        <v>51.510731554343309</v>
      </c>
      <c r="H35" s="757">
        <v>482025</v>
      </c>
      <c r="I35" s="731">
        <v>237513</v>
      </c>
      <c r="J35" s="758">
        <f t="shared" si="2"/>
        <v>49.27400031118718</v>
      </c>
      <c r="K35" s="731">
        <v>244512</v>
      </c>
      <c r="L35" s="758">
        <f t="shared" si="3"/>
        <v>50.72599968881282</v>
      </c>
    </row>
    <row r="36" spans="1:12" ht="14.4" customHeight="1">
      <c r="A36" s="1361"/>
      <c r="B36" s="725" t="s">
        <v>304</v>
      </c>
      <c r="C36" s="759">
        <v>133157</v>
      </c>
      <c r="D36" s="734">
        <v>64431</v>
      </c>
      <c r="E36" s="760">
        <f t="shared" si="0"/>
        <v>48.387242127713904</v>
      </c>
      <c r="F36" s="734">
        <v>68726</v>
      </c>
      <c r="G36" s="760">
        <f t="shared" si="1"/>
        <v>51.612757872286096</v>
      </c>
      <c r="H36" s="759">
        <v>479070</v>
      </c>
      <c r="I36" s="734">
        <v>236360</v>
      </c>
      <c r="J36" s="760">
        <f t="shared" si="2"/>
        <v>49.337257603273009</v>
      </c>
      <c r="K36" s="734">
        <v>242710</v>
      </c>
      <c r="L36" s="760">
        <f t="shared" si="3"/>
        <v>50.662742396726991</v>
      </c>
    </row>
    <row r="37" spans="1:12" ht="14.4" customHeight="1">
      <c r="A37" s="1361"/>
      <c r="B37" s="725" t="s">
        <v>305</v>
      </c>
      <c r="C37" s="757">
        <v>131955</v>
      </c>
      <c r="D37" s="731">
        <v>64920</v>
      </c>
      <c r="E37" s="758">
        <f t="shared" si="0"/>
        <v>49.198590428555192</v>
      </c>
      <c r="F37" s="731">
        <v>67035</v>
      </c>
      <c r="G37" s="758">
        <f t="shared" si="1"/>
        <v>50.801409571444808</v>
      </c>
      <c r="H37" s="757">
        <v>475876</v>
      </c>
      <c r="I37" s="731">
        <v>233063</v>
      </c>
      <c r="J37" s="758">
        <f t="shared" si="2"/>
        <v>48.975573468718743</v>
      </c>
      <c r="K37" s="731">
        <v>242813</v>
      </c>
      <c r="L37" s="758">
        <f t="shared" si="3"/>
        <v>51.024426531281257</v>
      </c>
    </row>
    <row r="38" spans="1:12" ht="14.4" customHeight="1">
      <c r="A38" s="1361"/>
      <c r="B38" s="725" t="s">
        <v>306</v>
      </c>
      <c r="C38" s="759">
        <v>140483</v>
      </c>
      <c r="D38" s="734">
        <v>65919</v>
      </c>
      <c r="E38" s="760">
        <f t="shared" si="0"/>
        <v>46.92311525237929</v>
      </c>
      <c r="F38" s="734">
        <v>74564</v>
      </c>
      <c r="G38" s="760">
        <f t="shared" si="1"/>
        <v>53.07688474762071</v>
      </c>
      <c r="H38" s="759">
        <v>469511</v>
      </c>
      <c r="I38" s="734">
        <v>227093</v>
      </c>
      <c r="J38" s="760">
        <f t="shared" si="2"/>
        <v>48.367982858761565</v>
      </c>
      <c r="K38" s="734">
        <v>242418</v>
      </c>
      <c r="L38" s="760">
        <f t="shared" si="3"/>
        <v>51.632017141238435</v>
      </c>
    </row>
    <row r="39" spans="1:12" ht="14.4" customHeight="1">
      <c r="A39" s="1361"/>
      <c r="B39" s="725" t="s">
        <v>307</v>
      </c>
      <c r="C39" s="757">
        <v>140366</v>
      </c>
      <c r="D39" s="731">
        <v>61820</v>
      </c>
      <c r="E39" s="758">
        <f t="shared" si="0"/>
        <v>44.042004474017922</v>
      </c>
      <c r="F39" s="731">
        <v>78546</v>
      </c>
      <c r="G39" s="758">
        <f t="shared" si="1"/>
        <v>55.957995525982078</v>
      </c>
      <c r="H39" s="757">
        <v>469957</v>
      </c>
      <c r="I39" s="731">
        <v>225182</v>
      </c>
      <c r="J39" s="758">
        <f t="shared" si="2"/>
        <v>47.915447583502321</v>
      </c>
      <c r="K39" s="731">
        <v>244775</v>
      </c>
      <c r="L39" s="758">
        <f t="shared" si="3"/>
        <v>52.084552416497679</v>
      </c>
    </row>
    <row r="40" spans="1:12" ht="14.4" customHeight="1">
      <c r="A40" s="1361"/>
      <c r="B40" s="725" t="s">
        <v>308</v>
      </c>
      <c r="C40" s="759">
        <v>134627</v>
      </c>
      <c r="D40" s="734">
        <v>58581</v>
      </c>
      <c r="E40" s="760">
        <f t="shared" si="0"/>
        <v>43.513559687135569</v>
      </c>
      <c r="F40" s="734">
        <v>76046</v>
      </c>
      <c r="G40" s="760">
        <f t="shared" si="1"/>
        <v>56.486440312864431</v>
      </c>
      <c r="H40" s="759">
        <v>474997</v>
      </c>
      <c r="I40" s="734">
        <v>226759</v>
      </c>
      <c r="J40" s="760">
        <f t="shared" si="2"/>
        <v>47.739038351821172</v>
      </c>
      <c r="K40" s="734">
        <v>248238</v>
      </c>
      <c r="L40" s="760">
        <f t="shared" si="3"/>
        <v>52.260961648178828</v>
      </c>
    </row>
    <row r="41" spans="1:12" ht="14.4" customHeight="1">
      <c r="A41" s="1361"/>
      <c r="B41" s="725" t="s">
        <v>309</v>
      </c>
      <c r="C41" s="757">
        <v>129683</v>
      </c>
      <c r="D41" s="731">
        <v>59612</v>
      </c>
      <c r="E41" s="758">
        <f t="shared" si="0"/>
        <v>45.967474534056123</v>
      </c>
      <c r="F41" s="731">
        <v>70071</v>
      </c>
      <c r="G41" s="758">
        <f t="shared" si="1"/>
        <v>54.032525465943877</v>
      </c>
      <c r="H41" s="757">
        <v>485206</v>
      </c>
      <c r="I41" s="731">
        <v>233887</v>
      </c>
      <c r="J41" s="758">
        <f t="shared" si="2"/>
        <v>48.20364958388808</v>
      </c>
      <c r="K41" s="731">
        <v>251319</v>
      </c>
      <c r="L41" s="758">
        <f t="shared" si="3"/>
        <v>51.79635041611192</v>
      </c>
    </row>
    <row r="42" spans="1:12" ht="14.4" customHeight="1">
      <c r="A42" s="1361"/>
      <c r="B42" s="725" t="s">
        <v>310</v>
      </c>
      <c r="C42" s="757">
        <v>131383</v>
      </c>
      <c r="D42" s="731">
        <v>61331</v>
      </c>
      <c r="E42" s="758">
        <f t="shared" si="0"/>
        <v>46.681077460554256</v>
      </c>
      <c r="F42" s="731">
        <v>70052</v>
      </c>
      <c r="G42" s="758">
        <f t="shared" si="1"/>
        <v>53.318922539445744</v>
      </c>
      <c r="H42" s="757">
        <v>497025</v>
      </c>
      <c r="I42" s="731">
        <v>242128</v>
      </c>
      <c r="J42" s="758">
        <f t="shared" si="2"/>
        <v>48.715456968965341</v>
      </c>
      <c r="K42" s="731">
        <v>254897</v>
      </c>
      <c r="L42" s="758">
        <f t="shared" si="3"/>
        <v>51.284543031034659</v>
      </c>
    </row>
    <row r="43" spans="1:12" ht="14.4" customHeight="1">
      <c r="A43" s="1361"/>
      <c r="B43" s="772" t="s">
        <v>311</v>
      </c>
      <c r="C43" s="759">
        <v>143297</v>
      </c>
      <c r="D43" s="734">
        <v>66783</v>
      </c>
      <c r="E43" s="760">
        <f t="shared" si="0"/>
        <v>46.604604422981637</v>
      </c>
      <c r="F43" s="734">
        <v>76514</v>
      </c>
      <c r="G43" s="760">
        <f t="shared" si="1"/>
        <v>53.395395577018363</v>
      </c>
      <c r="H43" s="759">
        <v>493012</v>
      </c>
      <c r="I43" s="734">
        <v>241730</v>
      </c>
      <c r="J43" s="760">
        <f t="shared" si="2"/>
        <v>49.031260902371542</v>
      </c>
      <c r="K43" s="734">
        <v>251282</v>
      </c>
      <c r="L43" s="760">
        <f t="shared" si="3"/>
        <v>50.968739097628458</v>
      </c>
    </row>
    <row r="44" spans="1:12" ht="14.4" customHeight="1">
      <c r="A44" s="1362"/>
      <c r="B44" s="773" t="s">
        <v>313</v>
      </c>
      <c r="C44" s="764">
        <v>139960</v>
      </c>
      <c r="D44" s="765">
        <v>65230</v>
      </c>
      <c r="E44" s="766">
        <f t="shared" si="0"/>
        <v>46.60617319234067</v>
      </c>
      <c r="F44" s="765">
        <v>74730</v>
      </c>
      <c r="G44" s="766">
        <f t="shared" si="1"/>
        <v>53.39382680765933</v>
      </c>
      <c r="H44" s="764">
        <v>488709</v>
      </c>
      <c r="I44" s="765">
        <v>242510</v>
      </c>
      <c r="J44" s="766">
        <f t="shared" si="2"/>
        <v>49.622577034595231</v>
      </c>
      <c r="K44" s="765">
        <v>246199</v>
      </c>
      <c r="L44" s="766">
        <f t="shared" si="3"/>
        <v>50.377422965404769</v>
      </c>
    </row>
    <row r="45" spans="1:12" ht="14.4" customHeight="1">
      <c r="A45" s="1360" t="s">
        <v>316</v>
      </c>
      <c r="B45" s="725" t="s">
        <v>301</v>
      </c>
      <c r="C45" s="761">
        <v>141461</v>
      </c>
      <c r="D45" s="762">
        <v>68130</v>
      </c>
      <c r="E45" s="763">
        <f t="shared" si="0"/>
        <v>48.161684139091342</v>
      </c>
      <c r="F45" s="762">
        <v>73331</v>
      </c>
      <c r="G45" s="763">
        <f t="shared" si="1"/>
        <v>51.838315860908658</v>
      </c>
      <c r="H45" s="761">
        <v>511465</v>
      </c>
      <c r="I45" s="762">
        <v>253252</v>
      </c>
      <c r="J45" s="763">
        <f t="shared" si="2"/>
        <v>49.515020578143179</v>
      </c>
      <c r="K45" s="762">
        <v>258213</v>
      </c>
      <c r="L45" s="763">
        <f t="shared" si="3"/>
        <v>50.484979421856821</v>
      </c>
    </row>
    <row r="46" spans="1:12" ht="14.4" customHeight="1">
      <c r="A46" s="1361"/>
      <c r="B46" s="725" t="s">
        <v>302</v>
      </c>
      <c r="C46" s="759">
        <v>143940</v>
      </c>
      <c r="D46" s="734">
        <v>69486</v>
      </c>
      <c r="E46" s="760">
        <f t="shared" si="0"/>
        <v>48.274280950395998</v>
      </c>
      <c r="F46" s="734">
        <v>74454</v>
      </c>
      <c r="G46" s="760">
        <f t="shared" si="1"/>
        <v>51.725719049604002</v>
      </c>
      <c r="H46" s="759">
        <v>526374</v>
      </c>
      <c r="I46" s="734">
        <v>261610</v>
      </c>
      <c r="J46" s="760">
        <f t="shared" si="2"/>
        <v>49.700403135413225</v>
      </c>
      <c r="K46" s="734">
        <v>264764</v>
      </c>
      <c r="L46" s="760">
        <f t="shared" si="3"/>
        <v>50.299596864586775</v>
      </c>
    </row>
    <row r="47" spans="1:12" ht="14.4" customHeight="1">
      <c r="A47" s="1361"/>
      <c r="B47" s="725" t="s">
        <v>303</v>
      </c>
      <c r="C47" s="757">
        <v>146064</v>
      </c>
      <c r="D47" s="731">
        <v>70943</v>
      </c>
      <c r="E47" s="758">
        <f t="shared" si="0"/>
        <v>48.569805016978862</v>
      </c>
      <c r="F47" s="731">
        <v>75121</v>
      </c>
      <c r="G47" s="758">
        <f t="shared" si="1"/>
        <v>51.430194983021138</v>
      </c>
      <c r="H47" s="757">
        <v>530875</v>
      </c>
      <c r="I47" s="731">
        <v>263608</v>
      </c>
      <c r="J47" s="758">
        <f t="shared" si="2"/>
        <v>49.655380268424771</v>
      </c>
      <c r="K47" s="731">
        <v>267267</v>
      </c>
      <c r="L47" s="758">
        <f t="shared" si="3"/>
        <v>50.344619731575229</v>
      </c>
    </row>
    <row r="48" spans="1:12" ht="14.4" customHeight="1">
      <c r="A48" s="1361"/>
      <c r="B48" s="725" t="s">
        <v>304</v>
      </c>
      <c r="C48" s="759">
        <v>144302</v>
      </c>
      <c r="D48" s="734">
        <v>70150</v>
      </c>
      <c r="E48" s="760">
        <f t="shared" si="0"/>
        <v>48.613324832642654</v>
      </c>
      <c r="F48" s="734">
        <v>74152</v>
      </c>
      <c r="G48" s="760">
        <f t="shared" si="1"/>
        <v>51.386675167357346</v>
      </c>
      <c r="H48" s="759">
        <v>531317</v>
      </c>
      <c r="I48" s="734">
        <v>263197</v>
      </c>
      <c r="J48" s="760">
        <f t="shared" si="2"/>
        <v>49.536717251659553</v>
      </c>
      <c r="K48" s="734">
        <v>268120</v>
      </c>
      <c r="L48" s="760">
        <f t="shared" si="3"/>
        <v>50.463282748340447</v>
      </c>
    </row>
    <row r="49" spans="1:12" ht="14.4" customHeight="1">
      <c r="A49" s="1361"/>
      <c r="B49" s="725" t="s">
        <v>305</v>
      </c>
      <c r="C49" s="757">
        <v>142378</v>
      </c>
      <c r="D49" s="731">
        <v>69570</v>
      </c>
      <c r="E49" s="758">
        <f t="shared" si="0"/>
        <v>48.862886120046639</v>
      </c>
      <c r="F49" s="731">
        <v>72808</v>
      </c>
      <c r="G49" s="758">
        <f t="shared" si="1"/>
        <v>51.137113879953361</v>
      </c>
      <c r="H49" s="757">
        <v>529740</v>
      </c>
      <c r="I49" s="731">
        <v>260472</v>
      </c>
      <c r="J49" s="758">
        <f t="shared" si="2"/>
        <v>49.169781402197302</v>
      </c>
      <c r="K49" s="731">
        <v>269268</v>
      </c>
      <c r="L49" s="758">
        <f t="shared" si="3"/>
        <v>50.830218597802698</v>
      </c>
    </row>
    <row r="50" spans="1:12" ht="14.4" customHeight="1">
      <c r="A50" s="1361"/>
      <c r="B50" s="725" t="s">
        <v>306</v>
      </c>
      <c r="C50" s="759">
        <v>150332</v>
      </c>
      <c r="D50" s="734">
        <v>70489</v>
      </c>
      <c r="E50" s="760">
        <f t="shared" si="0"/>
        <v>46.888885932469471</v>
      </c>
      <c r="F50" s="734">
        <v>79843</v>
      </c>
      <c r="G50" s="760">
        <f t="shared" si="1"/>
        <v>53.111114067530529</v>
      </c>
      <c r="H50" s="759">
        <v>521246</v>
      </c>
      <c r="I50" s="734">
        <v>254232</v>
      </c>
      <c r="J50" s="760">
        <f t="shared" si="2"/>
        <v>48.773899463976704</v>
      </c>
      <c r="K50" s="734">
        <v>267014</v>
      </c>
      <c r="L50" s="760">
        <f t="shared" si="3"/>
        <v>51.226100536023296</v>
      </c>
    </row>
    <row r="51" spans="1:12" ht="14.4" customHeight="1">
      <c r="A51" s="1361"/>
      <c r="B51" s="725" t="s">
        <v>307</v>
      </c>
      <c r="C51" s="757">
        <v>153319</v>
      </c>
      <c r="D51" s="731">
        <v>66583</v>
      </c>
      <c r="E51" s="758">
        <f t="shared" si="0"/>
        <v>43.42775520320378</v>
      </c>
      <c r="F51" s="731">
        <v>86736</v>
      </c>
      <c r="G51" s="758">
        <f t="shared" si="1"/>
        <v>56.57224479679622</v>
      </c>
      <c r="H51" s="757">
        <v>522421</v>
      </c>
      <c r="I51" s="731">
        <v>253005</v>
      </c>
      <c r="J51" s="758">
        <f t="shared" si="2"/>
        <v>48.429331898985687</v>
      </c>
      <c r="K51" s="731">
        <v>269416</v>
      </c>
      <c r="L51" s="758">
        <f t="shared" si="3"/>
        <v>51.570668101014313</v>
      </c>
    </row>
    <row r="52" spans="1:12" ht="14.4" customHeight="1">
      <c r="A52" s="1361"/>
      <c r="B52" s="725" t="s">
        <v>308</v>
      </c>
      <c r="C52" s="759">
        <v>147733</v>
      </c>
      <c r="D52" s="734">
        <v>63335</v>
      </c>
      <c r="E52" s="760">
        <f t="shared" si="0"/>
        <v>42.871260991112344</v>
      </c>
      <c r="F52" s="734">
        <v>84398</v>
      </c>
      <c r="G52" s="760">
        <f t="shared" si="1"/>
        <v>57.128739008887656</v>
      </c>
      <c r="H52" s="759">
        <v>527261</v>
      </c>
      <c r="I52" s="734">
        <v>254676</v>
      </c>
      <c r="J52" s="760">
        <f t="shared" si="2"/>
        <v>48.301694985974692</v>
      </c>
      <c r="K52" s="734">
        <v>272585</v>
      </c>
      <c r="L52" s="760">
        <f t="shared" si="3"/>
        <v>51.698305014025308</v>
      </c>
    </row>
    <row r="53" spans="1:12" ht="14.4" customHeight="1">
      <c r="A53" s="1361"/>
      <c r="B53" s="725" t="s">
        <v>309</v>
      </c>
      <c r="C53" s="757">
        <v>141735</v>
      </c>
      <c r="D53" s="731">
        <v>64010</v>
      </c>
      <c r="E53" s="758">
        <f t="shared" si="0"/>
        <v>45.161745510988816</v>
      </c>
      <c r="F53" s="731">
        <v>77725</v>
      </c>
      <c r="G53" s="758">
        <f t="shared" si="1"/>
        <v>54.838254489011184</v>
      </c>
      <c r="H53" s="757">
        <v>536457</v>
      </c>
      <c r="I53" s="731">
        <v>261404</v>
      </c>
      <c r="J53" s="758">
        <f t="shared" si="2"/>
        <v>48.727857032343692</v>
      </c>
      <c r="K53" s="731">
        <v>275053</v>
      </c>
      <c r="L53" s="758">
        <f t="shared" si="3"/>
        <v>51.272142967656308</v>
      </c>
    </row>
    <row r="54" spans="1:12" ht="14.4" customHeight="1">
      <c r="A54" s="1361"/>
      <c r="B54" s="725" t="s">
        <v>310</v>
      </c>
      <c r="C54" s="757">
        <v>139333</v>
      </c>
      <c r="D54" s="731">
        <v>64565</v>
      </c>
      <c r="E54" s="758">
        <f t="shared" si="0"/>
        <v>46.338627604372256</v>
      </c>
      <c r="F54" s="731">
        <v>74768</v>
      </c>
      <c r="G54" s="758">
        <f t="shared" si="1"/>
        <v>53.661372395627744</v>
      </c>
      <c r="H54" s="757">
        <v>549354</v>
      </c>
      <c r="I54" s="731">
        <v>268878</v>
      </c>
      <c r="J54" s="758">
        <f t="shared" si="2"/>
        <v>48.944396509354625</v>
      </c>
      <c r="K54" s="731">
        <v>280476</v>
      </c>
      <c r="L54" s="758">
        <f t="shared" si="3"/>
        <v>51.055603490645375</v>
      </c>
    </row>
    <row r="55" spans="1:12" ht="14.4" customHeight="1">
      <c r="A55" s="1361"/>
      <c r="B55" s="772" t="s">
        <v>311</v>
      </c>
      <c r="C55" s="759">
        <v>139005</v>
      </c>
      <c r="D55" s="734">
        <v>65334</v>
      </c>
      <c r="E55" s="760">
        <f t="shared" si="0"/>
        <v>47.001187007661592</v>
      </c>
      <c r="F55" s="734">
        <v>73671</v>
      </c>
      <c r="G55" s="760">
        <f t="shared" si="1"/>
        <v>52.998812992338408</v>
      </c>
      <c r="H55" s="759">
        <v>553762</v>
      </c>
      <c r="I55" s="734">
        <v>271688</v>
      </c>
      <c r="J55" s="760">
        <f t="shared" si="2"/>
        <v>49.06223251143993</v>
      </c>
      <c r="K55" s="734">
        <v>282074</v>
      </c>
      <c r="L55" s="760">
        <f t="shared" si="3"/>
        <v>50.93776748856007</v>
      </c>
    </row>
    <row r="56" spans="1:12" ht="14.4" customHeight="1">
      <c r="A56" s="1362"/>
      <c r="B56" s="722" t="s">
        <v>313</v>
      </c>
      <c r="C56" s="764">
        <v>133498</v>
      </c>
      <c r="D56" s="765">
        <v>62285</v>
      </c>
      <c r="E56" s="766">
        <f t="shared" si="0"/>
        <v>46.656129679845392</v>
      </c>
      <c r="F56" s="765">
        <v>71213</v>
      </c>
      <c r="G56" s="766">
        <f t="shared" si="1"/>
        <v>53.343870320154608</v>
      </c>
      <c r="H56" s="764">
        <v>544484</v>
      </c>
      <c r="I56" s="765">
        <v>269449</v>
      </c>
      <c r="J56" s="766">
        <f t="shared" si="2"/>
        <v>49.487037268312754</v>
      </c>
      <c r="K56" s="765">
        <v>275035</v>
      </c>
      <c r="L56" s="766">
        <f t="shared" si="3"/>
        <v>50.512962731687246</v>
      </c>
    </row>
    <row r="57" spans="1:12" ht="14.4" customHeight="1">
      <c r="A57" s="1360" t="s">
        <v>317</v>
      </c>
      <c r="B57" s="725" t="s">
        <v>301</v>
      </c>
      <c r="C57" s="761">
        <v>129753</v>
      </c>
      <c r="D57" s="762">
        <v>61925</v>
      </c>
      <c r="E57" s="763">
        <f t="shared" si="0"/>
        <v>47.725293442155483</v>
      </c>
      <c r="F57" s="762">
        <v>67828</v>
      </c>
      <c r="G57" s="763">
        <f t="shared" si="1"/>
        <v>52.274706557844517</v>
      </c>
      <c r="H57" s="761">
        <v>561919</v>
      </c>
      <c r="I57" s="762">
        <v>278318</v>
      </c>
      <c r="J57" s="763">
        <f t="shared" si="2"/>
        <v>49.529914453862567</v>
      </c>
      <c r="K57" s="762">
        <v>283601</v>
      </c>
      <c r="L57" s="763">
        <f t="shared" si="3"/>
        <v>50.470085546137433</v>
      </c>
    </row>
    <row r="58" spans="1:12" ht="14.4" customHeight="1">
      <c r="A58" s="1361"/>
      <c r="B58" s="725" t="s">
        <v>302</v>
      </c>
      <c r="C58" s="759">
        <v>132272</v>
      </c>
      <c r="D58" s="734">
        <v>63548</v>
      </c>
      <c r="E58" s="760">
        <f t="shared" si="0"/>
        <v>48.043425668319827</v>
      </c>
      <c r="F58" s="734">
        <v>68724</v>
      </c>
      <c r="G58" s="760">
        <f t="shared" si="1"/>
        <v>51.956574331680173</v>
      </c>
      <c r="H58" s="759">
        <v>570039</v>
      </c>
      <c r="I58" s="734">
        <v>282209</v>
      </c>
      <c r="J58" s="760">
        <f t="shared" si="2"/>
        <v>49.506963558633707</v>
      </c>
      <c r="K58" s="734">
        <v>287830</v>
      </c>
      <c r="L58" s="760">
        <f t="shared" si="3"/>
        <v>50.493036441366293</v>
      </c>
    </row>
    <row r="59" spans="1:12" ht="14.4" customHeight="1">
      <c r="A59" s="1361"/>
      <c r="B59" s="725" t="s">
        <v>303</v>
      </c>
      <c r="C59" s="757">
        <v>133728</v>
      </c>
      <c r="D59" s="731">
        <v>64719</v>
      </c>
      <c r="E59" s="758">
        <f t="shared" si="0"/>
        <v>48.395997846374733</v>
      </c>
      <c r="F59" s="731">
        <v>69009</v>
      </c>
      <c r="G59" s="758">
        <f t="shared" si="1"/>
        <v>51.604002153625267</v>
      </c>
      <c r="H59" s="757">
        <v>571751</v>
      </c>
      <c r="I59" s="731">
        <v>283462</v>
      </c>
      <c r="J59" s="758">
        <f t="shared" si="2"/>
        <v>49.577875683645502</v>
      </c>
      <c r="K59" s="731">
        <v>288289</v>
      </c>
      <c r="L59" s="758">
        <f t="shared" si="3"/>
        <v>50.422124316354498</v>
      </c>
    </row>
    <row r="60" spans="1:12" ht="14.4" customHeight="1">
      <c r="A60" s="1361"/>
      <c r="B60" s="725" t="s">
        <v>304</v>
      </c>
      <c r="C60" s="759">
        <v>136878</v>
      </c>
      <c r="D60" s="734">
        <v>66646</v>
      </c>
      <c r="E60" s="760">
        <f t="shared" si="0"/>
        <v>48.690074372799138</v>
      </c>
      <c r="F60" s="734">
        <v>70232</v>
      </c>
      <c r="G60" s="760">
        <f t="shared" si="1"/>
        <v>51.309925627200862</v>
      </c>
      <c r="H60" s="759">
        <v>569030</v>
      </c>
      <c r="I60" s="734">
        <v>281320</v>
      </c>
      <c r="J60" s="760">
        <f t="shared" si="2"/>
        <v>49.438518180060804</v>
      </c>
      <c r="K60" s="734">
        <v>287710</v>
      </c>
      <c r="L60" s="760">
        <f t="shared" si="3"/>
        <v>50.561481819939196</v>
      </c>
    </row>
    <row r="61" spans="1:12" ht="14.4" customHeight="1">
      <c r="A61" s="1361"/>
      <c r="B61" s="725" t="s">
        <v>305</v>
      </c>
      <c r="C61" s="757">
        <v>135767</v>
      </c>
      <c r="D61" s="731">
        <v>65530</v>
      </c>
      <c r="E61" s="758">
        <f t="shared" si="0"/>
        <v>48.266515427165658</v>
      </c>
      <c r="F61" s="731">
        <v>70237</v>
      </c>
      <c r="G61" s="758">
        <f t="shared" si="1"/>
        <v>51.733484572834342</v>
      </c>
      <c r="H61" s="757">
        <v>560560</v>
      </c>
      <c r="I61" s="731">
        <v>275947</v>
      </c>
      <c r="J61" s="758">
        <f t="shared" si="2"/>
        <v>49.227022977022976</v>
      </c>
      <c r="K61" s="731">
        <v>284613</v>
      </c>
      <c r="L61" s="758">
        <f t="shared" si="3"/>
        <v>50.772977022977024</v>
      </c>
    </row>
    <row r="62" spans="1:12" ht="14.4" customHeight="1">
      <c r="A62" s="1361"/>
      <c r="B62" s="725" t="s">
        <v>306</v>
      </c>
      <c r="C62" s="759">
        <v>147904</v>
      </c>
      <c r="D62" s="734">
        <v>68768</v>
      </c>
      <c r="E62" s="760">
        <f t="shared" si="0"/>
        <v>46.495023799221116</v>
      </c>
      <c r="F62" s="734">
        <v>79136</v>
      </c>
      <c r="G62" s="760">
        <f t="shared" si="1"/>
        <v>53.504976200778884</v>
      </c>
      <c r="H62" s="759">
        <v>545844</v>
      </c>
      <c r="I62" s="734">
        <v>266187</v>
      </c>
      <c r="J62" s="760">
        <f t="shared" si="2"/>
        <v>48.766130982478508</v>
      </c>
      <c r="K62" s="734">
        <v>279657</v>
      </c>
      <c r="L62" s="760">
        <f t="shared" si="3"/>
        <v>51.233869017521492</v>
      </c>
    </row>
    <row r="63" spans="1:12" ht="14.4" customHeight="1">
      <c r="A63" s="1361"/>
      <c r="B63" s="725" t="s">
        <v>307</v>
      </c>
      <c r="C63" s="757">
        <v>152114</v>
      </c>
      <c r="D63" s="731">
        <v>66019</v>
      </c>
      <c r="E63" s="758">
        <f t="shared" si="0"/>
        <v>43.40100188016882</v>
      </c>
      <c r="F63" s="731">
        <v>86095</v>
      </c>
      <c r="G63" s="758">
        <f t="shared" si="1"/>
        <v>56.59899811983118</v>
      </c>
      <c r="H63" s="757">
        <v>542400</v>
      </c>
      <c r="I63" s="731">
        <v>260819</v>
      </c>
      <c r="J63" s="758">
        <f t="shared" si="2"/>
        <v>48.086098820059</v>
      </c>
      <c r="K63" s="731">
        <v>281581</v>
      </c>
      <c r="L63" s="758">
        <f t="shared" si="3"/>
        <v>51.913901179941</v>
      </c>
    </row>
    <row r="64" spans="1:12" ht="14.4" customHeight="1">
      <c r="A64" s="1361"/>
      <c r="B64" s="725" t="s">
        <v>308</v>
      </c>
      <c r="C64" s="759">
        <v>147840</v>
      </c>
      <c r="D64" s="734">
        <v>63240</v>
      </c>
      <c r="E64" s="760">
        <f t="shared" si="0"/>
        <v>42.775974025974023</v>
      </c>
      <c r="F64" s="734">
        <v>84600</v>
      </c>
      <c r="G64" s="760">
        <f t="shared" si="1"/>
        <v>57.224025974025977</v>
      </c>
      <c r="H64" s="759">
        <v>543905</v>
      </c>
      <c r="I64" s="734">
        <v>260555</v>
      </c>
      <c r="J64" s="760">
        <f t="shared" si="2"/>
        <v>47.904505382373763</v>
      </c>
      <c r="K64" s="734">
        <v>283350</v>
      </c>
      <c r="L64" s="760">
        <f t="shared" si="3"/>
        <v>52.095494617626237</v>
      </c>
    </row>
    <row r="65" spans="1:12" ht="14.4" customHeight="1">
      <c r="A65" s="1361"/>
      <c r="B65" s="725" t="s">
        <v>309</v>
      </c>
      <c r="C65" s="757">
        <v>144246</v>
      </c>
      <c r="D65" s="731">
        <v>64743</v>
      </c>
      <c r="E65" s="758">
        <f t="shared" si="0"/>
        <v>44.883740277026746</v>
      </c>
      <c r="F65" s="731">
        <v>79503</v>
      </c>
      <c r="G65" s="758">
        <f t="shared" si="1"/>
        <v>55.116259722973254</v>
      </c>
      <c r="H65" s="757">
        <v>547701</v>
      </c>
      <c r="I65" s="731">
        <v>264045</v>
      </c>
      <c r="J65" s="758">
        <f t="shared" si="2"/>
        <v>48.209698357315396</v>
      </c>
      <c r="K65" s="731">
        <v>283656</v>
      </c>
      <c r="L65" s="758">
        <f t="shared" si="3"/>
        <v>51.790301642684604</v>
      </c>
    </row>
    <row r="66" spans="1:12" ht="14.4" customHeight="1">
      <c r="A66" s="1361"/>
      <c r="B66" s="725" t="s">
        <v>310</v>
      </c>
      <c r="C66" s="757">
        <v>143503</v>
      </c>
      <c r="D66" s="731">
        <v>65322</v>
      </c>
      <c r="E66" s="758">
        <f t="shared" si="0"/>
        <v>45.519605861898356</v>
      </c>
      <c r="F66" s="731">
        <v>78181</v>
      </c>
      <c r="G66" s="758">
        <f t="shared" si="1"/>
        <v>54.480394138101644</v>
      </c>
      <c r="H66" s="757">
        <v>552758</v>
      </c>
      <c r="I66" s="731">
        <v>267782</v>
      </c>
      <c r="J66" s="758">
        <f t="shared" si="2"/>
        <v>48.444708172473305</v>
      </c>
      <c r="K66" s="731">
        <v>284976</v>
      </c>
      <c r="L66" s="758">
        <f t="shared" si="3"/>
        <v>51.555291827526695</v>
      </c>
    </row>
    <row r="67" spans="1:12" ht="14.4" customHeight="1">
      <c r="A67" s="1361"/>
      <c r="B67" s="772" t="s">
        <v>311</v>
      </c>
      <c r="C67" s="759">
        <v>145384</v>
      </c>
      <c r="D67" s="734">
        <v>66710</v>
      </c>
      <c r="E67" s="760">
        <f t="shared" si="0"/>
        <v>45.885379409013375</v>
      </c>
      <c r="F67" s="734">
        <v>78674</v>
      </c>
      <c r="G67" s="760">
        <f t="shared" si="1"/>
        <v>54.114620590986625</v>
      </c>
      <c r="H67" s="759">
        <v>550269</v>
      </c>
      <c r="I67" s="734">
        <v>266872</v>
      </c>
      <c r="J67" s="760">
        <f t="shared" si="2"/>
        <v>48.498461661478295</v>
      </c>
      <c r="K67" s="734">
        <v>283397</v>
      </c>
      <c r="L67" s="760">
        <f t="shared" si="3"/>
        <v>51.501538338521705</v>
      </c>
    </row>
    <row r="68" spans="1:12" ht="14.4" customHeight="1">
      <c r="A68" s="1362"/>
      <c r="B68" s="773" t="s">
        <v>313</v>
      </c>
      <c r="C68" s="764">
        <v>138062</v>
      </c>
      <c r="D68" s="765">
        <v>63531</v>
      </c>
      <c r="E68" s="766">
        <f t="shared" si="0"/>
        <v>46.016282539728529</v>
      </c>
      <c r="F68" s="765">
        <v>74531</v>
      </c>
      <c r="G68" s="766">
        <f t="shared" si="1"/>
        <v>53.983717460271471</v>
      </c>
      <c r="H68" s="764">
        <v>535563</v>
      </c>
      <c r="I68" s="765">
        <v>261572</v>
      </c>
      <c r="J68" s="766">
        <f t="shared" si="2"/>
        <v>48.840565909146079</v>
      </c>
      <c r="K68" s="765">
        <v>273991</v>
      </c>
      <c r="L68" s="766">
        <f t="shared" si="3"/>
        <v>51.159434090853921</v>
      </c>
    </row>
    <row r="69" spans="1:12" ht="14.4" customHeight="1">
      <c r="A69" s="1360" t="s">
        <v>318</v>
      </c>
      <c r="B69" s="725" t="s">
        <v>301</v>
      </c>
      <c r="C69" s="761">
        <v>126917</v>
      </c>
      <c r="D69" s="762">
        <v>60845</v>
      </c>
      <c r="E69" s="763">
        <f t="shared" si="0"/>
        <v>47.940780194930547</v>
      </c>
      <c r="F69" s="762">
        <v>66072</v>
      </c>
      <c r="G69" s="763">
        <f t="shared" si="1"/>
        <v>52.059219805069453</v>
      </c>
      <c r="H69" s="761">
        <v>547353</v>
      </c>
      <c r="I69" s="762">
        <v>266626</v>
      </c>
      <c r="J69" s="763">
        <f t="shared" si="2"/>
        <v>48.711891594638196</v>
      </c>
      <c r="K69" s="762">
        <v>280727</v>
      </c>
      <c r="L69" s="763">
        <f t="shared" si="3"/>
        <v>51.288108405361804</v>
      </c>
    </row>
    <row r="70" spans="1:12" ht="14.4" customHeight="1">
      <c r="A70" s="1361"/>
      <c r="B70" s="725" t="s">
        <v>302</v>
      </c>
      <c r="C70" s="759">
        <v>127972</v>
      </c>
      <c r="D70" s="734">
        <v>61409</v>
      </c>
      <c r="E70" s="760">
        <f t="shared" si="0"/>
        <v>47.98627824836683</v>
      </c>
      <c r="F70" s="734">
        <v>66563</v>
      </c>
      <c r="G70" s="760">
        <f t="shared" si="1"/>
        <v>52.01372175163317</v>
      </c>
      <c r="H70" s="759">
        <v>549514</v>
      </c>
      <c r="I70" s="734">
        <v>267685</v>
      </c>
      <c r="J70" s="760">
        <f t="shared" si="2"/>
        <v>48.713044617607558</v>
      </c>
      <c r="K70" s="734">
        <v>281829</v>
      </c>
      <c r="L70" s="760">
        <f t="shared" si="3"/>
        <v>51.286955382392442</v>
      </c>
    </row>
    <row r="71" spans="1:12" ht="14.4" customHeight="1">
      <c r="A71" s="1361"/>
      <c r="B71" s="725" t="s">
        <v>303</v>
      </c>
      <c r="C71" s="757">
        <v>125398</v>
      </c>
      <c r="D71" s="731">
        <v>59707</v>
      </c>
      <c r="E71" s="758">
        <f t="shared" si="0"/>
        <v>47.613997033445507</v>
      </c>
      <c r="F71" s="731">
        <v>65691</v>
      </c>
      <c r="G71" s="758">
        <f t="shared" si="1"/>
        <v>52.386002966554493</v>
      </c>
      <c r="H71" s="757">
        <v>546879</v>
      </c>
      <c r="I71" s="731">
        <v>265862</v>
      </c>
      <c r="J71" s="758">
        <f t="shared" si="2"/>
        <v>48.614410134600156</v>
      </c>
      <c r="K71" s="731">
        <v>281017</v>
      </c>
      <c r="L71" s="758">
        <f t="shared" si="3"/>
        <v>51.385589865399844</v>
      </c>
    </row>
    <row r="72" spans="1:12" ht="14.4" customHeight="1">
      <c r="A72" s="1361"/>
      <c r="B72" s="725" t="s">
        <v>304</v>
      </c>
      <c r="C72" s="759">
        <v>122616</v>
      </c>
      <c r="D72" s="734">
        <v>58340</v>
      </c>
      <c r="E72" s="760">
        <f t="shared" si="0"/>
        <v>47.579434984015137</v>
      </c>
      <c r="F72" s="734">
        <v>64276</v>
      </c>
      <c r="G72" s="760">
        <f t="shared" si="1"/>
        <v>52.420565015984863</v>
      </c>
      <c r="H72" s="759">
        <v>535914</v>
      </c>
      <c r="I72" s="734">
        <v>260355</v>
      </c>
      <c r="J72" s="760">
        <f t="shared" si="2"/>
        <v>48.581488820967543</v>
      </c>
      <c r="K72" s="734">
        <v>275559</v>
      </c>
      <c r="L72" s="760">
        <f t="shared" si="3"/>
        <v>51.418511179032457</v>
      </c>
    </row>
    <row r="73" spans="1:12" ht="14.4" customHeight="1">
      <c r="A73" s="1361"/>
      <c r="B73" s="725" t="s">
        <v>305</v>
      </c>
      <c r="C73" s="757">
        <v>121857</v>
      </c>
      <c r="D73" s="731">
        <v>57737</v>
      </c>
      <c r="E73" s="758">
        <f t="shared" si="0"/>
        <v>47.380946519280798</v>
      </c>
      <c r="F73" s="731">
        <v>64120</v>
      </c>
      <c r="G73" s="758">
        <f t="shared" si="1"/>
        <v>52.619053480719202</v>
      </c>
      <c r="H73" s="757">
        <v>520863</v>
      </c>
      <c r="I73" s="731">
        <v>251545</v>
      </c>
      <c r="J73" s="758">
        <f t="shared" si="2"/>
        <v>48.293889180072306</v>
      </c>
      <c r="K73" s="731">
        <v>269318</v>
      </c>
      <c r="L73" s="758">
        <f t="shared" si="3"/>
        <v>51.706110819927694</v>
      </c>
    </row>
    <row r="74" spans="1:12" ht="14.4" customHeight="1">
      <c r="A74" s="1361"/>
      <c r="B74" s="725" t="s">
        <v>306</v>
      </c>
      <c r="C74" s="759">
        <v>134118</v>
      </c>
      <c r="D74" s="734">
        <v>59331</v>
      </c>
      <c r="E74" s="760">
        <f t="shared" ref="E74:E137" si="4">100*D74/$C74</f>
        <v>44.237909900237106</v>
      </c>
      <c r="F74" s="734">
        <v>74787</v>
      </c>
      <c r="G74" s="760">
        <f t="shared" ref="G74:G137" si="5">100*F74/$C74</f>
        <v>55.762090099762894</v>
      </c>
      <c r="H74" s="759">
        <v>505428</v>
      </c>
      <c r="I74" s="734">
        <v>241267</v>
      </c>
      <c r="J74" s="760">
        <f t="shared" ref="J74:J137" si="6">100*I74/$H74</f>
        <v>47.735186811969264</v>
      </c>
      <c r="K74" s="734">
        <v>264161</v>
      </c>
      <c r="L74" s="760">
        <f t="shared" ref="L74:L137" si="7">100*K74/$H74</f>
        <v>52.264813188030736</v>
      </c>
    </row>
    <row r="75" spans="1:12" ht="14.4" customHeight="1">
      <c r="A75" s="1361"/>
      <c r="B75" s="725" t="s">
        <v>307</v>
      </c>
      <c r="C75" s="757">
        <v>136359</v>
      </c>
      <c r="D75" s="731">
        <v>57152</v>
      </c>
      <c r="E75" s="758">
        <f t="shared" si="4"/>
        <v>41.912891704984638</v>
      </c>
      <c r="F75" s="731">
        <v>79207</v>
      </c>
      <c r="G75" s="758">
        <f t="shared" si="5"/>
        <v>58.087108295015362</v>
      </c>
      <c r="H75" s="757">
        <v>505978</v>
      </c>
      <c r="I75" s="731">
        <v>237746</v>
      </c>
      <c r="J75" s="758">
        <f t="shared" si="6"/>
        <v>46.987418425307027</v>
      </c>
      <c r="K75" s="731">
        <v>268232</v>
      </c>
      <c r="L75" s="758">
        <f t="shared" si="7"/>
        <v>53.012581574692973</v>
      </c>
    </row>
    <row r="76" spans="1:12" ht="14.4" customHeight="1">
      <c r="A76" s="1361"/>
      <c r="B76" s="725" t="s">
        <v>308</v>
      </c>
      <c r="C76" s="759">
        <v>132644</v>
      </c>
      <c r="D76" s="734">
        <v>55025</v>
      </c>
      <c r="E76" s="760">
        <f t="shared" si="4"/>
        <v>41.483218238291968</v>
      </c>
      <c r="F76" s="734">
        <v>77619</v>
      </c>
      <c r="G76" s="760">
        <f t="shared" si="5"/>
        <v>58.516781761708032</v>
      </c>
      <c r="H76" s="759">
        <v>508153</v>
      </c>
      <c r="I76" s="734">
        <v>237714</v>
      </c>
      <c r="J76" s="760">
        <f t="shared" si="6"/>
        <v>46.780005234643895</v>
      </c>
      <c r="K76" s="734">
        <v>270439</v>
      </c>
      <c r="L76" s="760">
        <f t="shared" si="7"/>
        <v>53.219994765356105</v>
      </c>
    </row>
    <row r="77" spans="1:12" ht="14.4" customHeight="1">
      <c r="A77" s="1361"/>
      <c r="B77" s="725" t="s">
        <v>309</v>
      </c>
      <c r="C77" s="757">
        <v>128749</v>
      </c>
      <c r="D77" s="731">
        <v>56550</v>
      </c>
      <c r="E77" s="758">
        <f t="shared" si="4"/>
        <v>43.922671244048495</v>
      </c>
      <c r="F77" s="731">
        <v>72199</v>
      </c>
      <c r="G77" s="758">
        <f t="shared" si="5"/>
        <v>56.077328755951505</v>
      </c>
      <c r="H77" s="757">
        <v>510581</v>
      </c>
      <c r="I77" s="731">
        <v>241211</v>
      </c>
      <c r="J77" s="758">
        <f t="shared" si="6"/>
        <v>47.242455163823173</v>
      </c>
      <c r="K77" s="731">
        <v>269370</v>
      </c>
      <c r="L77" s="758">
        <f t="shared" si="7"/>
        <v>52.757544836176827</v>
      </c>
    </row>
    <row r="78" spans="1:12" ht="14.4" customHeight="1">
      <c r="A78" s="1361"/>
      <c r="B78" s="725" t="s">
        <v>310</v>
      </c>
      <c r="C78" s="757">
        <v>124657</v>
      </c>
      <c r="D78" s="731">
        <v>55651</v>
      </c>
      <c r="E78" s="758">
        <f t="shared" si="4"/>
        <v>44.643301218543684</v>
      </c>
      <c r="F78" s="731">
        <v>69006</v>
      </c>
      <c r="G78" s="758">
        <f t="shared" si="5"/>
        <v>55.356698781456316</v>
      </c>
      <c r="H78" s="757">
        <v>516048</v>
      </c>
      <c r="I78" s="731">
        <v>244582</v>
      </c>
      <c r="J78" s="758">
        <f t="shared" si="6"/>
        <v>47.395203546956871</v>
      </c>
      <c r="K78" s="731">
        <v>271466</v>
      </c>
      <c r="L78" s="758">
        <f t="shared" si="7"/>
        <v>52.604796453043129</v>
      </c>
    </row>
    <row r="79" spans="1:12" ht="14.4" customHeight="1">
      <c r="A79" s="1361"/>
      <c r="B79" s="772" t="s">
        <v>311</v>
      </c>
      <c r="C79" s="759">
        <v>123665</v>
      </c>
      <c r="D79" s="734">
        <v>55289</v>
      </c>
      <c r="E79" s="760">
        <f t="shared" si="4"/>
        <v>44.708688796344966</v>
      </c>
      <c r="F79" s="734">
        <v>68376</v>
      </c>
      <c r="G79" s="760">
        <f t="shared" si="5"/>
        <v>55.291311203655034</v>
      </c>
      <c r="H79" s="759">
        <v>512177</v>
      </c>
      <c r="I79" s="734">
        <v>242847</v>
      </c>
      <c r="J79" s="760">
        <f t="shared" si="6"/>
        <v>47.414663290229747</v>
      </c>
      <c r="K79" s="734">
        <v>269330</v>
      </c>
      <c r="L79" s="760">
        <f t="shared" si="7"/>
        <v>52.585336709770253</v>
      </c>
    </row>
    <row r="80" spans="1:12" ht="14.4" customHeight="1">
      <c r="A80" s="1362"/>
      <c r="B80" s="773" t="s">
        <v>313</v>
      </c>
      <c r="C80" s="764">
        <v>121390</v>
      </c>
      <c r="D80" s="765">
        <v>54394</v>
      </c>
      <c r="E80" s="766">
        <f t="shared" si="4"/>
        <v>44.809292363456628</v>
      </c>
      <c r="F80" s="765">
        <v>66996</v>
      </c>
      <c r="G80" s="766">
        <f t="shared" si="5"/>
        <v>55.190707636543372</v>
      </c>
      <c r="H80" s="764">
        <v>498649</v>
      </c>
      <c r="I80" s="765">
        <v>237888</v>
      </c>
      <c r="J80" s="766">
        <f t="shared" si="6"/>
        <v>47.706502971027717</v>
      </c>
      <c r="K80" s="765">
        <v>260761</v>
      </c>
      <c r="L80" s="766">
        <f t="shared" si="7"/>
        <v>52.293497028972283</v>
      </c>
    </row>
    <row r="81" spans="1:12" ht="14.4" customHeight="1">
      <c r="A81" s="1360" t="s">
        <v>319</v>
      </c>
      <c r="B81" s="725" t="s">
        <v>301</v>
      </c>
      <c r="C81" s="761">
        <v>114234</v>
      </c>
      <c r="D81" s="762">
        <v>52165</v>
      </c>
      <c r="E81" s="763">
        <f t="shared" si="4"/>
        <v>45.665038429889528</v>
      </c>
      <c r="F81" s="762">
        <v>62069</v>
      </c>
      <c r="G81" s="763">
        <f t="shared" si="5"/>
        <v>54.334961570110472</v>
      </c>
      <c r="H81" s="761">
        <v>506037</v>
      </c>
      <c r="I81" s="762">
        <v>240472</v>
      </c>
      <c r="J81" s="763">
        <f t="shared" si="6"/>
        <v>47.520635842833627</v>
      </c>
      <c r="K81" s="762">
        <v>265565</v>
      </c>
      <c r="L81" s="763">
        <f t="shared" si="7"/>
        <v>52.479364157166373</v>
      </c>
    </row>
    <row r="82" spans="1:12" ht="14.4" customHeight="1">
      <c r="A82" s="1361"/>
      <c r="B82" s="725" t="s">
        <v>302</v>
      </c>
      <c r="C82" s="759">
        <v>115309</v>
      </c>
      <c r="D82" s="734">
        <v>53196</v>
      </c>
      <c r="E82" s="760">
        <f t="shared" si="4"/>
        <v>46.133432776279392</v>
      </c>
      <c r="F82" s="734">
        <v>62113</v>
      </c>
      <c r="G82" s="760">
        <f t="shared" si="5"/>
        <v>53.866567223720608</v>
      </c>
      <c r="H82" s="759">
        <v>508448</v>
      </c>
      <c r="I82" s="734">
        <v>240417</v>
      </c>
      <c r="J82" s="760">
        <f t="shared" si="6"/>
        <v>47.284481402227954</v>
      </c>
      <c r="K82" s="734">
        <v>268031</v>
      </c>
      <c r="L82" s="760">
        <f t="shared" si="7"/>
        <v>52.715518597772046</v>
      </c>
    </row>
    <row r="83" spans="1:12" ht="14.4" customHeight="1">
      <c r="A83" s="1361"/>
      <c r="B83" s="725" t="s">
        <v>303</v>
      </c>
      <c r="C83" s="757">
        <v>114513</v>
      </c>
      <c r="D83" s="731">
        <v>52817</v>
      </c>
      <c r="E83" s="758">
        <f t="shared" si="4"/>
        <v>46.123147590229934</v>
      </c>
      <c r="F83" s="731">
        <v>61696</v>
      </c>
      <c r="G83" s="758">
        <f t="shared" si="5"/>
        <v>53.876852409770066</v>
      </c>
      <c r="H83" s="757">
        <v>503441</v>
      </c>
      <c r="I83" s="731">
        <v>236691</v>
      </c>
      <c r="J83" s="758">
        <f t="shared" si="6"/>
        <v>47.014645211653402</v>
      </c>
      <c r="K83" s="731">
        <v>266750</v>
      </c>
      <c r="L83" s="758">
        <f t="shared" si="7"/>
        <v>52.985354788346598</v>
      </c>
    </row>
    <row r="84" spans="1:12" ht="14.4" customHeight="1">
      <c r="A84" s="1361"/>
      <c r="B84" s="725" t="s">
        <v>304</v>
      </c>
      <c r="C84" s="759">
        <v>114883</v>
      </c>
      <c r="D84" s="734">
        <v>53095</v>
      </c>
      <c r="E84" s="760">
        <f t="shared" si="4"/>
        <v>46.216585569666528</v>
      </c>
      <c r="F84" s="734">
        <v>61788</v>
      </c>
      <c r="G84" s="760">
        <f t="shared" si="5"/>
        <v>53.783414430333472</v>
      </c>
      <c r="H84" s="759">
        <v>491281</v>
      </c>
      <c r="I84" s="734">
        <v>229872</v>
      </c>
      <c r="J84" s="760">
        <f t="shared" si="6"/>
        <v>46.790329770538655</v>
      </c>
      <c r="K84" s="734">
        <v>261409</v>
      </c>
      <c r="L84" s="760">
        <f t="shared" si="7"/>
        <v>53.209670229461345</v>
      </c>
    </row>
    <row r="85" spans="1:12" ht="14.4" customHeight="1">
      <c r="A85" s="1361"/>
      <c r="B85" s="725" t="s">
        <v>305</v>
      </c>
      <c r="C85" s="757">
        <v>115504</v>
      </c>
      <c r="D85" s="731">
        <v>53424</v>
      </c>
      <c r="E85" s="758">
        <f t="shared" si="4"/>
        <v>46.252943621000135</v>
      </c>
      <c r="F85" s="731">
        <v>62080</v>
      </c>
      <c r="G85" s="758">
        <f t="shared" si="5"/>
        <v>53.747056378999865</v>
      </c>
      <c r="H85" s="757">
        <v>475184</v>
      </c>
      <c r="I85" s="731">
        <v>220398</v>
      </c>
      <c r="J85" s="758">
        <f t="shared" si="6"/>
        <v>46.381612175494126</v>
      </c>
      <c r="K85" s="731">
        <v>254786</v>
      </c>
      <c r="L85" s="758">
        <f t="shared" si="7"/>
        <v>53.618387824505874</v>
      </c>
    </row>
    <row r="86" spans="1:12" ht="14.4" customHeight="1">
      <c r="A86" s="1361"/>
      <c r="B86" s="725" t="s">
        <v>306</v>
      </c>
      <c r="C86" s="759">
        <v>128443</v>
      </c>
      <c r="D86" s="734">
        <v>56237</v>
      </c>
      <c r="E86" s="760">
        <f t="shared" si="4"/>
        <v>43.783623864282212</v>
      </c>
      <c r="F86" s="734">
        <v>72206</v>
      </c>
      <c r="G86" s="760">
        <f t="shared" si="5"/>
        <v>56.216376135717788</v>
      </c>
      <c r="H86" s="759">
        <v>461094</v>
      </c>
      <c r="I86" s="734">
        <v>210359</v>
      </c>
      <c r="J86" s="760">
        <f t="shared" si="6"/>
        <v>45.621717046849447</v>
      </c>
      <c r="K86" s="734">
        <v>250735</v>
      </c>
      <c r="L86" s="760">
        <f t="shared" si="7"/>
        <v>54.378282953150553</v>
      </c>
    </row>
    <row r="87" spans="1:12" ht="14.4" customHeight="1">
      <c r="A87" s="1361"/>
      <c r="B87" s="725" t="s">
        <v>307</v>
      </c>
      <c r="C87" s="757">
        <v>134274</v>
      </c>
      <c r="D87" s="731">
        <v>55544</v>
      </c>
      <c r="E87" s="758">
        <f t="shared" si="4"/>
        <v>41.366161729001888</v>
      </c>
      <c r="F87" s="731">
        <v>78730</v>
      </c>
      <c r="G87" s="758">
        <f t="shared" si="5"/>
        <v>58.633838270998112</v>
      </c>
      <c r="H87" s="757">
        <v>454661</v>
      </c>
      <c r="I87" s="731">
        <v>203200</v>
      </c>
      <c r="J87" s="758">
        <f t="shared" si="6"/>
        <v>44.692639131132864</v>
      </c>
      <c r="K87" s="731">
        <v>251461</v>
      </c>
      <c r="L87" s="758">
        <f t="shared" si="7"/>
        <v>55.307360868867136</v>
      </c>
    </row>
    <row r="88" spans="1:12" ht="14.4" customHeight="1">
      <c r="A88" s="1361"/>
      <c r="B88" s="725" t="s">
        <v>308</v>
      </c>
      <c r="C88" s="759">
        <v>131981</v>
      </c>
      <c r="D88" s="734">
        <v>53847</v>
      </c>
      <c r="E88" s="760">
        <f t="shared" si="4"/>
        <v>40.799054409346802</v>
      </c>
      <c r="F88" s="734">
        <v>78134</v>
      </c>
      <c r="G88" s="760">
        <f t="shared" si="5"/>
        <v>59.200945590653198</v>
      </c>
      <c r="H88" s="759">
        <v>458696</v>
      </c>
      <c r="I88" s="734">
        <v>204010</v>
      </c>
      <c r="J88" s="760">
        <f t="shared" si="6"/>
        <v>44.476080018138376</v>
      </c>
      <c r="K88" s="734">
        <v>254686</v>
      </c>
      <c r="L88" s="760">
        <f t="shared" si="7"/>
        <v>55.523919981861624</v>
      </c>
    </row>
    <row r="89" spans="1:12" ht="14.4" customHeight="1">
      <c r="A89" s="1361"/>
      <c r="B89" s="725" t="s">
        <v>309</v>
      </c>
      <c r="C89" s="757">
        <v>129947</v>
      </c>
      <c r="D89" s="731">
        <v>56309</v>
      </c>
      <c r="E89" s="758">
        <f t="shared" si="4"/>
        <v>43.332281622507637</v>
      </c>
      <c r="F89" s="731">
        <v>73638</v>
      </c>
      <c r="G89" s="758">
        <f t="shared" si="5"/>
        <v>56.667718377492363</v>
      </c>
      <c r="H89" s="757">
        <v>460986</v>
      </c>
      <c r="I89" s="731">
        <v>207887</v>
      </c>
      <c r="J89" s="758">
        <f t="shared" si="6"/>
        <v>45.096163440972177</v>
      </c>
      <c r="K89" s="731">
        <v>253099</v>
      </c>
      <c r="L89" s="758">
        <f t="shared" si="7"/>
        <v>54.903836559027823</v>
      </c>
    </row>
    <row r="90" spans="1:12" ht="14.4" customHeight="1">
      <c r="A90" s="1361"/>
      <c r="B90" s="725" t="s">
        <v>310</v>
      </c>
      <c r="C90" s="757">
        <v>130779</v>
      </c>
      <c r="D90" s="731">
        <v>58902</v>
      </c>
      <c r="E90" s="758">
        <f t="shared" si="4"/>
        <v>45.039341178629599</v>
      </c>
      <c r="F90" s="731">
        <v>71877</v>
      </c>
      <c r="G90" s="758">
        <f t="shared" si="5"/>
        <v>54.960658821370401</v>
      </c>
      <c r="H90" s="757">
        <v>466314</v>
      </c>
      <c r="I90" s="731">
        <v>211461</v>
      </c>
      <c r="J90" s="758">
        <f t="shared" si="6"/>
        <v>45.347341062031163</v>
      </c>
      <c r="K90" s="731">
        <v>254853</v>
      </c>
      <c r="L90" s="758">
        <f t="shared" si="7"/>
        <v>54.652658937968837</v>
      </c>
    </row>
    <row r="91" spans="1:12" ht="14.4" customHeight="1">
      <c r="A91" s="1361"/>
      <c r="B91" s="772" t="s">
        <v>311</v>
      </c>
      <c r="C91" s="759">
        <v>135197</v>
      </c>
      <c r="D91" s="734">
        <v>61159</v>
      </c>
      <c r="E91" s="760">
        <f t="shared" si="4"/>
        <v>45.236950524050087</v>
      </c>
      <c r="F91" s="734">
        <v>74038</v>
      </c>
      <c r="G91" s="760">
        <f t="shared" si="5"/>
        <v>54.763049475949913</v>
      </c>
      <c r="H91" s="759">
        <v>461636</v>
      </c>
      <c r="I91" s="734">
        <v>209492</v>
      </c>
      <c r="J91" s="760">
        <f t="shared" si="6"/>
        <v>45.380342954189018</v>
      </c>
      <c r="K91" s="734">
        <v>252144</v>
      </c>
      <c r="L91" s="760">
        <f t="shared" si="7"/>
        <v>54.619657045810982</v>
      </c>
    </row>
    <row r="92" spans="1:12" ht="14.4" customHeight="1">
      <c r="A92" s="1362"/>
      <c r="B92" s="773" t="s">
        <v>313</v>
      </c>
      <c r="C92" s="764">
        <v>127801</v>
      </c>
      <c r="D92" s="765">
        <v>57594</v>
      </c>
      <c r="E92" s="766">
        <f t="shared" si="4"/>
        <v>45.065375075312403</v>
      </c>
      <c r="F92" s="765">
        <v>70207</v>
      </c>
      <c r="G92" s="766">
        <f t="shared" si="5"/>
        <v>54.934624924687597</v>
      </c>
      <c r="H92" s="764">
        <v>452352</v>
      </c>
      <c r="I92" s="765">
        <v>207377</v>
      </c>
      <c r="J92" s="766">
        <f t="shared" si="6"/>
        <v>45.844165605546124</v>
      </c>
      <c r="K92" s="765">
        <v>244975</v>
      </c>
      <c r="L92" s="766">
        <f t="shared" si="7"/>
        <v>54.155834394453876</v>
      </c>
    </row>
    <row r="93" spans="1:12" ht="14.4" customHeight="1">
      <c r="A93" s="1360" t="s">
        <v>320</v>
      </c>
      <c r="B93" s="725" t="s">
        <v>301</v>
      </c>
      <c r="C93" s="761">
        <v>122418</v>
      </c>
      <c r="D93" s="762">
        <v>57136</v>
      </c>
      <c r="E93" s="763">
        <f t="shared" si="4"/>
        <v>46.672874904017384</v>
      </c>
      <c r="F93" s="762">
        <v>65282</v>
      </c>
      <c r="G93" s="763">
        <f t="shared" si="5"/>
        <v>53.327125095982616</v>
      </c>
      <c r="H93" s="761">
        <v>460330</v>
      </c>
      <c r="I93" s="762">
        <v>210969</v>
      </c>
      <c r="J93" s="763">
        <f t="shared" si="6"/>
        <v>45.829948080724698</v>
      </c>
      <c r="K93" s="762">
        <v>249361</v>
      </c>
      <c r="L93" s="763">
        <f t="shared" si="7"/>
        <v>54.170051919275302</v>
      </c>
    </row>
    <row r="94" spans="1:12" ht="14.4" customHeight="1">
      <c r="A94" s="1361"/>
      <c r="B94" s="725" t="s">
        <v>302</v>
      </c>
      <c r="C94" s="759">
        <v>121453</v>
      </c>
      <c r="D94" s="734">
        <v>57015</v>
      </c>
      <c r="E94" s="760">
        <f t="shared" si="4"/>
        <v>46.944085366355708</v>
      </c>
      <c r="F94" s="734">
        <v>64438</v>
      </c>
      <c r="G94" s="760">
        <f t="shared" si="5"/>
        <v>53.055914633644292</v>
      </c>
      <c r="H94" s="759">
        <v>462540</v>
      </c>
      <c r="I94" s="734">
        <v>211982</v>
      </c>
      <c r="J94" s="760">
        <f t="shared" si="6"/>
        <v>45.829982271803523</v>
      </c>
      <c r="K94" s="734">
        <v>250558</v>
      </c>
      <c r="L94" s="760">
        <f t="shared" si="7"/>
        <v>54.170017728196477</v>
      </c>
    </row>
    <row r="95" spans="1:12" ht="14.4" customHeight="1">
      <c r="A95" s="1361"/>
      <c r="B95" s="725" t="s">
        <v>303</v>
      </c>
      <c r="C95" s="757">
        <v>117847</v>
      </c>
      <c r="D95" s="731">
        <v>55202</v>
      </c>
      <c r="E95" s="758">
        <f t="shared" si="4"/>
        <v>46.842091864875641</v>
      </c>
      <c r="F95" s="731">
        <v>62645</v>
      </c>
      <c r="G95" s="758">
        <f t="shared" si="5"/>
        <v>53.157908135124359</v>
      </c>
      <c r="H95" s="757">
        <v>458434</v>
      </c>
      <c r="I95" s="731">
        <v>209640</v>
      </c>
      <c r="J95" s="758">
        <f t="shared" si="6"/>
        <v>45.729592482232995</v>
      </c>
      <c r="K95" s="731">
        <v>248794</v>
      </c>
      <c r="L95" s="758">
        <f t="shared" si="7"/>
        <v>54.270407517767005</v>
      </c>
    </row>
    <row r="96" spans="1:12" ht="14.4" customHeight="1">
      <c r="A96" s="1361"/>
      <c r="B96" s="725" t="s">
        <v>304</v>
      </c>
      <c r="C96" s="759">
        <v>115461</v>
      </c>
      <c r="D96" s="734">
        <v>53606</v>
      </c>
      <c r="E96" s="760">
        <f t="shared" si="4"/>
        <v>46.427798130970629</v>
      </c>
      <c r="F96" s="734">
        <v>61855</v>
      </c>
      <c r="G96" s="760">
        <f t="shared" si="5"/>
        <v>53.572201869029371</v>
      </c>
      <c r="H96" s="759">
        <v>450003</v>
      </c>
      <c r="I96" s="734">
        <v>204376</v>
      </c>
      <c r="J96" s="760">
        <f t="shared" si="6"/>
        <v>45.416586111648144</v>
      </c>
      <c r="K96" s="734">
        <v>245627</v>
      </c>
      <c r="L96" s="760">
        <f t="shared" si="7"/>
        <v>54.583413888351856</v>
      </c>
    </row>
    <row r="97" spans="1:12" ht="14.4" customHeight="1">
      <c r="A97" s="1361"/>
      <c r="B97" s="725" t="s">
        <v>305</v>
      </c>
      <c r="C97" s="757">
        <v>114347</v>
      </c>
      <c r="D97" s="731">
        <v>52830</v>
      </c>
      <c r="E97" s="758">
        <f t="shared" si="4"/>
        <v>46.20147445932119</v>
      </c>
      <c r="F97" s="731">
        <v>61517</v>
      </c>
      <c r="G97" s="758">
        <f t="shared" si="5"/>
        <v>53.79852554067881</v>
      </c>
      <c r="H97" s="757">
        <v>437366</v>
      </c>
      <c r="I97" s="731">
        <v>196854</v>
      </c>
      <c r="J97" s="758">
        <f t="shared" si="6"/>
        <v>45.00898560930662</v>
      </c>
      <c r="K97" s="731">
        <v>240512</v>
      </c>
      <c r="L97" s="758">
        <f t="shared" si="7"/>
        <v>54.99101439069338</v>
      </c>
    </row>
    <row r="98" spans="1:12" ht="14.4" customHeight="1">
      <c r="A98" s="1361"/>
      <c r="B98" s="725" t="s">
        <v>306</v>
      </c>
      <c r="C98" s="759">
        <v>125660</v>
      </c>
      <c r="D98" s="734">
        <v>53933</v>
      </c>
      <c r="E98" s="760">
        <f t="shared" si="4"/>
        <v>42.919783542893519</v>
      </c>
      <c r="F98" s="734">
        <v>71727</v>
      </c>
      <c r="G98" s="760">
        <f t="shared" si="5"/>
        <v>57.080216457106481</v>
      </c>
      <c r="H98" s="759">
        <v>425540</v>
      </c>
      <c r="I98" s="734">
        <v>187823</v>
      </c>
      <c r="J98" s="760">
        <f t="shared" si="6"/>
        <v>44.13756638623866</v>
      </c>
      <c r="K98" s="734">
        <v>237717</v>
      </c>
      <c r="L98" s="760">
        <f t="shared" si="7"/>
        <v>55.86243361376134</v>
      </c>
    </row>
    <row r="99" spans="1:12" ht="14.4" customHeight="1">
      <c r="A99" s="1361"/>
      <c r="B99" s="725" t="s">
        <v>307</v>
      </c>
      <c r="C99" s="757">
        <v>129574</v>
      </c>
      <c r="D99" s="731">
        <v>52404</v>
      </c>
      <c r="E99" s="758">
        <f t="shared" si="4"/>
        <v>40.443298809946441</v>
      </c>
      <c r="F99" s="731">
        <v>77170</v>
      </c>
      <c r="G99" s="758">
        <f t="shared" si="5"/>
        <v>59.556701190053559</v>
      </c>
      <c r="H99" s="757">
        <v>418405</v>
      </c>
      <c r="I99" s="731">
        <v>181094</v>
      </c>
      <c r="J99" s="758">
        <f t="shared" si="6"/>
        <v>43.281987547949953</v>
      </c>
      <c r="K99" s="731">
        <v>237311</v>
      </c>
      <c r="L99" s="758">
        <f t="shared" si="7"/>
        <v>56.718012452050047</v>
      </c>
    </row>
    <row r="100" spans="1:12" ht="14.4" customHeight="1">
      <c r="A100" s="1361"/>
      <c r="B100" s="725" t="s">
        <v>308</v>
      </c>
      <c r="C100" s="759">
        <v>128269</v>
      </c>
      <c r="D100" s="734">
        <v>51281</v>
      </c>
      <c r="E100" s="760">
        <f t="shared" si="4"/>
        <v>39.97926233150644</v>
      </c>
      <c r="F100" s="734">
        <v>76988</v>
      </c>
      <c r="G100" s="760">
        <f t="shared" si="5"/>
        <v>60.02073766849356</v>
      </c>
      <c r="H100" s="759">
        <v>421564</v>
      </c>
      <c r="I100" s="734">
        <v>181236</v>
      </c>
      <c r="J100" s="760">
        <f t="shared" si="6"/>
        <v>42.991337021187768</v>
      </c>
      <c r="K100" s="734">
        <v>240328</v>
      </c>
      <c r="L100" s="760">
        <f t="shared" si="7"/>
        <v>57.008662978812232</v>
      </c>
    </row>
    <row r="101" spans="1:12" ht="14.4" customHeight="1">
      <c r="A101" s="1361"/>
      <c r="B101" s="725" t="s">
        <v>309</v>
      </c>
      <c r="C101" s="757">
        <v>124677</v>
      </c>
      <c r="D101" s="731">
        <v>52620</v>
      </c>
      <c r="E101" s="758">
        <f t="shared" si="4"/>
        <v>42.205057869534876</v>
      </c>
      <c r="F101" s="731">
        <v>72057</v>
      </c>
      <c r="G101" s="758">
        <f t="shared" si="5"/>
        <v>57.794942130465124</v>
      </c>
      <c r="H101" s="757">
        <v>419532</v>
      </c>
      <c r="I101" s="731">
        <v>183191</v>
      </c>
      <c r="J101" s="758">
        <f t="shared" si="6"/>
        <v>43.665560672368258</v>
      </c>
      <c r="K101" s="731">
        <v>236341</v>
      </c>
      <c r="L101" s="758">
        <f t="shared" si="7"/>
        <v>56.334439327631742</v>
      </c>
    </row>
    <row r="102" spans="1:12" ht="14.4" customHeight="1">
      <c r="A102" s="1361"/>
      <c r="B102" s="725" t="s">
        <v>310</v>
      </c>
      <c r="C102" s="757">
        <v>126902</v>
      </c>
      <c r="D102" s="731">
        <v>55237</v>
      </c>
      <c r="E102" s="758">
        <f t="shared" si="4"/>
        <v>43.527288774014593</v>
      </c>
      <c r="F102" s="731">
        <v>71665</v>
      </c>
      <c r="G102" s="758">
        <f t="shared" si="5"/>
        <v>56.472711225985407</v>
      </c>
      <c r="H102" s="757">
        <v>420305</v>
      </c>
      <c r="I102" s="731">
        <v>184444</v>
      </c>
      <c r="J102" s="758">
        <f t="shared" si="6"/>
        <v>43.88337040958352</v>
      </c>
      <c r="K102" s="731">
        <v>235861</v>
      </c>
      <c r="L102" s="758">
        <f t="shared" si="7"/>
        <v>56.11662959041648</v>
      </c>
    </row>
    <row r="103" spans="1:12" ht="14.4" customHeight="1">
      <c r="A103" s="1361"/>
      <c r="B103" s="772" t="s">
        <v>311</v>
      </c>
      <c r="C103" s="759">
        <v>132256</v>
      </c>
      <c r="D103" s="734">
        <v>58430</v>
      </c>
      <c r="E103" s="760">
        <f t="shared" si="4"/>
        <v>44.179470118557951</v>
      </c>
      <c r="F103" s="734">
        <v>73826</v>
      </c>
      <c r="G103" s="760">
        <f t="shared" si="5"/>
        <v>55.820529881442049</v>
      </c>
      <c r="H103" s="759">
        <v>416659</v>
      </c>
      <c r="I103" s="734">
        <v>183237</v>
      </c>
      <c r="J103" s="760">
        <f t="shared" si="6"/>
        <v>43.977689189481083</v>
      </c>
      <c r="K103" s="734">
        <v>233422</v>
      </c>
      <c r="L103" s="760">
        <f t="shared" si="7"/>
        <v>56.022310810518917</v>
      </c>
    </row>
    <row r="104" spans="1:12" ht="14.4" customHeight="1">
      <c r="A104" s="1362"/>
      <c r="B104" s="773" t="s">
        <v>313</v>
      </c>
      <c r="C104" s="764">
        <v>131089</v>
      </c>
      <c r="D104" s="765">
        <v>58570</v>
      </c>
      <c r="E104" s="766">
        <f t="shared" si="4"/>
        <v>44.679568842542089</v>
      </c>
      <c r="F104" s="765">
        <v>72519</v>
      </c>
      <c r="G104" s="766">
        <f t="shared" si="5"/>
        <v>55.320431157457911</v>
      </c>
      <c r="H104" s="764">
        <v>405367</v>
      </c>
      <c r="I104" s="765">
        <v>179760</v>
      </c>
      <c r="J104" s="766">
        <f t="shared" si="6"/>
        <v>44.345000949756638</v>
      </c>
      <c r="K104" s="765">
        <v>225607</v>
      </c>
      <c r="L104" s="766">
        <f t="shared" si="7"/>
        <v>55.654999050243362</v>
      </c>
    </row>
    <row r="105" spans="1:12" ht="14.4" customHeight="1">
      <c r="A105" s="1360" t="s">
        <v>321</v>
      </c>
      <c r="B105" s="725" t="s">
        <v>301</v>
      </c>
      <c r="C105" s="761">
        <v>127410</v>
      </c>
      <c r="D105" s="762">
        <v>59005</v>
      </c>
      <c r="E105" s="763">
        <f t="shared" si="4"/>
        <v>46.311121576014443</v>
      </c>
      <c r="F105" s="762">
        <v>68405</v>
      </c>
      <c r="G105" s="763">
        <f t="shared" si="5"/>
        <v>53.688878423985557</v>
      </c>
      <c r="H105" s="761">
        <v>415034</v>
      </c>
      <c r="I105" s="762">
        <v>184618</v>
      </c>
      <c r="J105" s="763">
        <f t="shared" si="6"/>
        <v>44.48262070095462</v>
      </c>
      <c r="K105" s="762">
        <v>230416</v>
      </c>
      <c r="L105" s="763">
        <f t="shared" si="7"/>
        <v>55.51737929904538</v>
      </c>
    </row>
    <row r="106" spans="1:12" ht="14.4" customHeight="1">
      <c r="A106" s="1361"/>
      <c r="B106" s="725" t="s">
        <v>302</v>
      </c>
      <c r="C106" s="759">
        <v>128211</v>
      </c>
      <c r="D106" s="734">
        <v>59913</v>
      </c>
      <c r="E106" s="760">
        <f t="shared" si="4"/>
        <v>46.729999766010714</v>
      </c>
      <c r="F106" s="734">
        <v>68298</v>
      </c>
      <c r="G106" s="760">
        <f t="shared" si="5"/>
        <v>53.270000233989286</v>
      </c>
      <c r="H106" s="759">
        <v>416707</v>
      </c>
      <c r="I106" s="734">
        <v>184668</v>
      </c>
      <c r="J106" s="760">
        <f t="shared" si="6"/>
        <v>44.316030208275841</v>
      </c>
      <c r="K106" s="734">
        <v>232039</v>
      </c>
      <c r="L106" s="760">
        <f t="shared" si="7"/>
        <v>55.683969791724159</v>
      </c>
    </row>
    <row r="107" spans="1:12" ht="14.4" customHeight="1">
      <c r="A107" s="1361"/>
      <c r="B107" s="725" t="s">
        <v>303</v>
      </c>
      <c r="C107" s="757">
        <v>129242</v>
      </c>
      <c r="D107" s="731">
        <v>59848</v>
      </c>
      <c r="E107" s="758">
        <f t="shared" si="4"/>
        <v>46.306928088392318</v>
      </c>
      <c r="F107" s="731">
        <v>69394</v>
      </c>
      <c r="G107" s="758">
        <f t="shared" si="5"/>
        <v>53.693071911607682</v>
      </c>
      <c r="H107" s="757">
        <v>409826</v>
      </c>
      <c r="I107" s="731">
        <v>180808</v>
      </c>
      <c r="J107" s="758">
        <f t="shared" si="6"/>
        <v>44.118235543864955</v>
      </c>
      <c r="K107" s="731">
        <v>229018</v>
      </c>
      <c r="L107" s="758">
        <f t="shared" si="7"/>
        <v>55.881764456135045</v>
      </c>
    </row>
    <row r="108" spans="1:12" ht="14.4" customHeight="1">
      <c r="A108" s="1361"/>
      <c r="B108" s="725" t="s">
        <v>304</v>
      </c>
      <c r="C108" s="759">
        <v>129264</v>
      </c>
      <c r="D108" s="734">
        <v>59868</v>
      </c>
      <c r="E108" s="760">
        <f t="shared" si="4"/>
        <v>46.314519123653916</v>
      </c>
      <c r="F108" s="734">
        <v>69396</v>
      </c>
      <c r="G108" s="760">
        <f t="shared" si="5"/>
        <v>53.685480876346084</v>
      </c>
      <c r="H108" s="759">
        <v>397451</v>
      </c>
      <c r="I108" s="734">
        <v>174082</v>
      </c>
      <c r="J108" s="760">
        <f t="shared" si="6"/>
        <v>43.799613034059547</v>
      </c>
      <c r="K108" s="734">
        <v>223369</v>
      </c>
      <c r="L108" s="760">
        <f t="shared" si="7"/>
        <v>56.200386965940453</v>
      </c>
    </row>
    <row r="109" spans="1:12" ht="14.4" customHeight="1">
      <c r="A109" s="1361"/>
      <c r="B109" s="725" t="s">
        <v>305</v>
      </c>
      <c r="C109" s="757">
        <v>126170</v>
      </c>
      <c r="D109" s="731">
        <v>57826</v>
      </c>
      <c r="E109" s="758">
        <f t="shared" si="4"/>
        <v>45.831814218910992</v>
      </c>
      <c r="F109" s="731">
        <v>68344</v>
      </c>
      <c r="G109" s="758">
        <f t="shared" si="5"/>
        <v>54.168185781089008</v>
      </c>
      <c r="H109" s="757">
        <v>387543</v>
      </c>
      <c r="I109" s="731">
        <v>168236</v>
      </c>
      <c r="J109" s="758">
        <f t="shared" si="6"/>
        <v>43.410924723192004</v>
      </c>
      <c r="K109" s="731">
        <v>219307</v>
      </c>
      <c r="L109" s="758">
        <f t="shared" si="7"/>
        <v>56.589075276807996</v>
      </c>
    </row>
    <row r="110" spans="1:12" ht="14.4" customHeight="1">
      <c r="A110" s="1361"/>
      <c r="B110" s="725" t="s">
        <v>306</v>
      </c>
      <c r="C110" s="759">
        <v>134957</v>
      </c>
      <c r="D110" s="734">
        <v>58055</v>
      </c>
      <c r="E110" s="760">
        <f t="shared" si="4"/>
        <v>43.017405543988083</v>
      </c>
      <c r="F110" s="734">
        <v>76902</v>
      </c>
      <c r="G110" s="760">
        <f t="shared" si="5"/>
        <v>56.982594456011917</v>
      </c>
      <c r="H110" s="759">
        <v>379808</v>
      </c>
      <c r="I110" s="734">
        <v>161475</v>
      </c>
      <c r="J110" s="760">
        <f t="shared" si="6"/>
        <v>42.514902266408292</v>
      </c>
      <c r="K110" s="734">
        <v>218333</v>
      </c>
      <c r="L110" s="760">
        <f t="shared" si="7"/>
        <v>57.485097733591708</v>
      </c>
    </row>
    <row r="111" spans="1:12" ht="14.4" customHeight="1">
      <c r="A111" s="1361"/>
      <c r="B111" s="725" t="s">
        <v>307</v>
      </c>
      <c r="C111" s="757">
        <v>138352</v>
      </c>
      <c r="D111" s="731">
        <v>56023</v>
      </c>
      <c r="E111" s="758">
        <f t="shared" si="4"/>
        <v>40.493090089048223</v>
      </c>
      <c r="F111" s="731">
        <v>82329</v>
      </c>
      <c r="G111" s="758">
        <f t="shared" si="5"/>
        <v>59.506909910951777</v>
      </c>
      <c r="H111" s="757">
        <v>379442</v>
      </c>
      <c r="I111" s="731">
        <v>159056</v>
      </c>
      <c r="J111" s="758">
        <f t="shared" si="6"/>
        <v>41.918395960383933</v>
      </c>
      <c r="K111" s="731">
        <v>220386</v>
      </c>
      <c r="L111" s="758">
        <f t="shared" si="7"/>
        <v>58.081604039616067</v>
      </c>
    </row>
    <row r="112" spans="1:12" ht="14.4" customHeight="1">
      <c r="A112" s="1361"/>
      <c r="B112" s="725" t="s">
        <v>308</v>
      </c>
      <c r="C112" s="759">
        <v>134781</v>
      </c>
      <c r="D112" s="734">
        <v>53953</v>
      </c>
      <c r="E112" s="760">
        <f t="shared" si="4"/>
        <v>40.03012294017703</v>
      </c>
      <c r="F112" s="734">
        <v>80828</v>
      </c>
      <c r="G112" s="760">
        <f t="shared" si="5"/>
        <v>59.96987705982297</v>
      </c>
      <c r="H112" s="759">
        <v>383307</v>
      </c>
      <c r="I112" s="734">
        <v>160341</v>
      </c>
      <c r="J112" s="760">
        <f t="shared" si="6"/>
        <v>41.830960561638584</v>
      </c>
      <c r="K112" s="734">
        <v>222966</v>
      </c>
      <c r="L112" s="760">
        <f t="shared" si="7"/>
        <v>58.169039438361416</v>
      </c>
    </row>
    <row r="113" spans="1:12" ht="14.4" customHeight="1">
      <c r="A113" s="1361"/>
      <c r="B113" s="725" t="s">
        <v>309</v>
      </c>
      <c r="C113" s="757">
        <v>125403</v>
      </c>
      <c r="D113" s="731">
        <v>52876</v>
      </c>
      <c r="E113" s="758">
        <f t="shared" si="4"/>
        <v>42.164860489780949</v>
      </c>
      <c r="F113" s="731">
        <v>72527</v>
      </c>
      <c r="G113" s="758">
        <f t="shared" si="5"/>
        <v>57.835139510219051</v>
      </c>
      <c r="H113" s="757">
        <v>385461</v>
      </c>
      <c r="I113" s="731">
        <v>162947</v>
      </c>
      <c r="J113" s="758">
        <f t="shared" si="6"/>
        <v>42.273277971052842</v>
      </c>
      <c r="K113" s="731">
        <v>222514</v>
      </c>
      <c r="L113" s="758">
        <f t="shared" si="7"/>
        <v>57.726722028947158</v>
      </c>
    </row>
    <row r="114" spans="1:12" ht="14.4" customHeight="1">
      <c r="A114" s="1361"/>
      <c r="B114" s="725" t="s">
        <v>310</v>
      </c>
      <c r="C114" s="757">
        <v>125360</v>
      </c>
      <c r="D114" s="731">
        <v>53314</v>
      </c>
      <c r="E114" s="758">
        <f t="shared" si="4"/>
        <v>42.528717294192724</v>
      </c>
      <c r="F114" s="731">
        <v>72046</v>
      </c>
      <c r="G114" s="758">
        <f t="shared" si="5"/>
        <v>57.471282705807276</v>
      </c>
      <c r="H114" s="757">
        <v>385770</v>
      </c>
      <c r="I114" s="731">
        <v>164057</v>
      </c>
      <c r="J114" s="758">
        <f t="shared" si="6"/>
        <v>42.527153485237321</v>
      </c>
      <c r="K114" s="731">
        <v>221713</v>
      </c>
      <c r="L114" s="758">
        <f t="shared" si="7"/>
        <v>57.472846514762679</v>
      </c>
    </row>
    <row r="115" spans="1:12" ht="14.4" customHeight="1">
      <c r="A115" s="1361"/>
      <c r="B115" s="772" t="s">
        <v>311</v>
      </c>
      <c r="C115" s="759">
        <v>124098</v>
      </c>
      <c r="D115" s="734">
        <v>52546</v>
      </c>
      <c r="E115" s="760">
        <f t="shared" si="4"/>
        <v>42.342342342342342</v>
      </c>
      <c r="F115" s="734">
        <v>71552</v>
      </c>
      <c r="G115" s="760">
        <f t="shared" si="5"/>
        <v>57.657657657657658</v>
      </c>
      <c r="H115" s="759">
        <v>377579</v>
      </c>
      <c r="I115" s="734">
        <v>160540</v>
      </c>
      <c r="J115" s="760">
        <f t="shared" si="6"/>
        <v>42.518254458007462</v>
      </c>
      <c r="K115" s="734">
        <v>217039</v>
      </c>
      <c r="L115" s="760">
        <f t="shared" si="7"/>
        <v>57.481745541992538</v>
      </c>
    </row>
    <row r="116" spans="1:12" ht="14.4" customHeight="1">
      <c r="A116" s="1362"/>
      <c r="B116" s="773" t="s">
        <v>313</v>
      </c>
      <c r="C116" s="764">
        <v>117742</v>
      </c>
      <c r="D116" s="765">
        <v>49902</v>
      </c>
      <c r="E116" s="766">
        <f t="shared" si="4"/>
        <v>42.382497324658999</v>
      </c>
      <c r="F116" s="765">
        <v>67840</v>
      </c>
      <c r="G116" s="766">
        <f t="shared" si="5"/>
        <v>57.617502675341001</v>
      </c>
      <c r="H116" s="764">
        <v>369966</v>
      </c>
      <c r="I116" s="765">
        <v>159217</v>
      </c>
      <c r="J116" s="766">
        <f t="shared" si="6"/>
        <v>43.035576242141168</v>
      </c>
      <c r="K116" s="765">
        <v>210749</v>
      </c>
      <c r="L116" s="766">
        <f t="shared" si="7"/>
        <v>56.964423757858832</v>
      </c>
    </row>
    <row r="117" spans="1:12" ht="14.4" customHeight="1">
      <c r="A117" s="1360">
        <v>2018</v>
      </c>
      <c r="B117" s="725" t="s">
        <v>301</v>
      </c>
      <c r="C117" s="761">
        <v>102458</v>
      </c>
      <c r="D117" s="762">
        <v>44817</v>
      </c>
      <c r="E117" s="763">
        <f t="shared" si="4"/>
        <v>43.741825918913115</v>
      </c>
      <c r="F117" s="762">
        <v>57641</v>
      </c>
      <c r="G117" s="763">
        <f t="shared" si="5"/>
        <v>56.258174081086885</v>
      </c>
      <c r="H117" s="761">
        <v>381732</v>
      </c>
      <c r="I117" s="762">
        <v>164778</v>
      </c>
      <c r="J117" s="763">
        <f t="shared" si="6"/>
        <v>43.165886014271791</v>
      </c>
      <c r="K117" s="762">
        <v>216954</v>
      </c>
      <c r="L117" s="763">
        <f t="shared" si="7"/>
        <v>56.834113985728209</v>
      </c>
    </row>
    <row r="118" spans="1:12" ht="14.4" customHeight="1">
      <c r="A118" s="1361"/>
      <c r="B118" s="725" t="s">
        <v>302</v>
      </c>
      <c r="C118" s="759">
        <v>102586</v>
      </c>
      <c r="D118" s="734">
        <v>44861</v>
      </c>
      <c r="E118" s="760">
        <f t="shared" si="4"/>
        <v>43.730138615405608</v>
      </c>
      <c r="F118" s="734">
        <v>57725</v>
      </c>
      <c r="G118" s="760">
        <f t="shared" si="5"/>
        <v>56.269861384594392</v>
      </c>
      <c r="H118" s="759">
        <v>383463</v>
      </c>
      <c r="I118" s="734">
        <v>165322</v>
      </c>
      <c r="J118" s="760">
        <f t="shared" si="6"/>
        <v>43.112894855566246</v>
      </c>
      <c r="K118" s="734">
        <v>218141</v>
      </c>
      <c r="L118" s="760">
        <f t="shared" si="7"/>
        <v>56.887105144433754</v>
      </c>
    </row>
    <row r="119" spans="1:12" ht="14.4" customHeight="1">
      <c r="A119" s="1361"/>
      <c r="B119" s="725" t="s">
        <v>303</v>
      </c>
      <c r="C119" s="757">
        <v>101576</v>
      </c>
      <c r="D119" s="731">
        <v>44725</v>
      </c>
      <c r="E119" s="758">
        <f t="shared" si="4"/>
        <v>44.031070331574391</v>
      </c>
      <c r="F119" s="731">
        <v>56851</v>
      </c>
      <c r="G119" s="758">
        <f t="shared" si="5"/>
        <v>55.968929668425609</v>
      </c>
      <c r="H119" s="757">
        <v>380051</v>
      </c>
      <c r="I119" s="731">
        <v>163717</v>
      </c>
      <c r="J119" s="758">
        <f t="shared" si="6"/>
        <v>43.077639579951111</v>
      </c>
      <c r="K119" s="731">
        <v>216334</v>
      </c>
      <c r="L119" s="758">
        <f t="shared" si="7"/>
        <v>56.922360420048889</v>
      </c>
    </row>
    <row r="120" spans="1:12" ht="14.4" customHeight="1">
      <c r="A120" s="1361"/>
      <c r="B120" s="725" t="s">
        <v>304</v>
      </c>
      <c r="C120" s="759">
        <v>103482</v>
      </c>
      <c r="D120" s="734">
        <v>45885</v>
      </c>
      <c r="E120" s="760">
        <f t="shared" si="4"/>
        <v>44.341044819388877</v>
      </c>
      <c r="F120" s="734">
        <v>57597</v>
      </c>
      <c r="G120" s="760">
        <f t="shared" si="5"/>
        <v>55.658955180611123</v>
      </c>
      <c r="H120" s="759">
        <v>370590</v>
      </c>
      <c r="I120" s="734">
        <v>157987</v>
      </c>
      <c r="J120" s="760">
        <f t="shared" si="6"/>
        <v>42.631209692652256</v>
      </c>
      <c r="K120" s="734">
        <v>212603</v>
      </c>
      <c r="L120" s="760">
        <f t="shared" si="7"/>
        <v>57.368790307347744</v>
      </c>
    </row>
    <row r="121" spans="1:12" ht="14.4" customHeight="1">
      <c r="A121" s="1361"/>
      <c r="B121" s="725" t="s">
        <v>305</v>
      </c>
      <c r="C121" s="757">
        <v>101421</v>
      </c>
      <c r="D121" s="731">
        <v>44509</v>
      </c>
      <c r="E121" s="758">
        <f t="shared" si="4"/>
        <v>43.885388627601778</v>
      </c>
      <c r="F121" s="731">
        <v>56912</v>
      </c>
      <c r="G121" s="758">
        <f t="shared" si="5"/>
        <v>56.114611372398222</v>
      </c>
      <c r="H121" s="757">
        <v>360760</v>
      </c>
      <c r="I121" s="731">
        <v>151947</v>
      </c>
      <c r="J121" s="758">
        <f t="shared" si="6"/>
        <v>42.118582991462468</v>
      </c>
      <c r="K121" s="731">
        <v>208813</v>
      </c>
      <c r="L121" s="758">
        <f t="shared" si="7"/>
        <v>57.881417008537532</v>
      </c>
    </row>
    <row r="122" spans="1:12" ht="14.4" customHeight="1">
      <c r="A122" s="1361"/>
      <c r="B122" s="725" t="s">
        <v>306</v>
      </c>
      <c r="C122" s="759">
        <v>115949</v>
      </c>
      <c r="D122" s="734">
        <v>48643</v>
      </c>
      <c r="E122" s="760">
        <f t="shared" si="4"/>
        <v>41.952065132083931</v>
      </c>
      <c r="F122" s="734">
        <v>67306</v>
      </c>
      <c r="G122" s="760">
        <f t="shared" si="5"/>
        <v>58.047934867916069</v>
      </c>
      <c r="H122" s="759">
        <v>351047</v>
      </c>
      <c r="I122" s="734">
        <v>145550</v>
      </c>
      <c r="J122" s="760">
        <f t="shared" si="6"/>
        <v>41.461684617729247</v>
      </c>
      <c r="K122" s="734">
        <v>205497</v>
      </c>
      <c r="L122" s="760">
        <f t="shared" si="7"/>
        <v>58.538315382270753</v>
      </c>
    </row>
    <row r="123" spans="1:12" ht="14.4" customHeight="1">
      <c r="A123" s="1361"/>
      <c r="B123" s="725" t="s">
        <v>307</v>
      </c>
      <c r="C123" s="757">
        <v>121934</v>
      </c>
      <c r="D123" s="731">
        <v>47766</v>
      </c>
      <c r="E123" s="758">
        <f t="shared" si="4"/>
        <v>39.173651319566325</v>
      </c>
      <c r="F123" s="731">
        <v>74168</v>
      </c>
      <c r="G123" s="758">
        <f t="shared" si="5"/>
        <v>60.826348680433675</v>
      </c>
      <c r="H123" s="757">
        <v>349703</v>
      </c>
      <c r="I123" s="731">
        <v>143069</v>
      </c>
      <c r="J123" s="758">
        <f t="shared" si="6"/>
        <v>40.911573535257062</v>
      </c>
      <c r="K123" s="731">
        <v>206634</v>
      </c>
      <c r="L123" s="758">
        <f t="shared" si="7"/>
        <v>59.088426464742938</v>
      </c>
    </row>
    <row r="124" spans="1:12" ht="14.4" customHeight="1">
      <c r="A124" s="1361"/>
      <c r="B124" s="725" t="s">
        <v>308</v>
      </c>
      <c r="C124" s="759">
        <v>119596</v>
      </c>
      <c r="D124" s="734">
        <v>46489</v>
      </c>
      <c r="E124" s="760">
        <f t="shared" si="4"/>
        <v>38.871701394695478</v>
      </c>
      <c r="F124" s="734">
        <v>73107</v>
      </c>
      <c r="G124" s="760">
        <f t="shared" si="5"/>
        <v>61.128298605304522</v>
      </c>
      <c r="H124" s="759">
        <v>354113</v>
      </c>
      <c r="I124" s="734">
        <v>144664</v>
      </c>
      <c r="J124" s="760">
        <f t="shared" si="6"/>
        <v>40.852496237076863</v>
      </c>
      <c r="K124" s="734">
        <v>209449</v>
      </c>
      <c r="L124" s="760">
        <f t="shared" si="7"/>
        <v>59.147503762923137</v>
      </c>
    </row>
    <row r="125" spans="1:12" ht="14.4" customHeight="1">
      <c r="A125" s="1361"/>
      <c r="B125" s="725" t="s">
        <v>309</v>
      </c>
      <c r="C125" s="757">
        <v>111926</v>
      </c>
      <c r="D125" s="731">
        <v>46714</v>
      </c>
      <c r="E125" s="758">
        <f t="shared" si="4"/>
        <v>41.73650447617176</v>
      </c>
      <c r="F125" s="731">
        <v>65212</v>
      </c>
      <c r="G125" s="758">
        <f t="shared" si="5"/>
        <v>58.26349552382824</v>
      </c>
      <c r="H125" s="757">
        <v>353903</v>
      </c>
      <c r="I125" s="731">
        <v>145740</v>
      </c>
      <c r="J125" s="758">
        <f t="shared" si="6"/>
        <v>41.180775523236591</v>
      </c>
      <c r="K125" s="731">
        <v>208163</v>
      </c>
      <c r="L125" s="758">
        <f t="shared" si="7"/>
        <v>58.819224476763409</v>
      </c>
    </row>
    <row r="126" spans="1:12" ht="14.4" customHeight="1">
      <c r="A126" s="1361"/>
      <c r="B126" s="725" t="s">
        <v>310</v>
      </c>
      <c r="C126" s="757">
        <v>110374</v>
      </c>
      <c r="D126" s="731">
        <v>47274</v>
      </c>
      <c r="E126" s="758">
        <f t="shared" si="4"/>
        <v>42.830739123344266</v>
      </c>
      <c r="F126" s="731">
        <v>63100</v>
      </c>
      <c r="G126" s="758">
        <f t="shared" si="5"/>
        <v>57.169260876655734</v>
      </c>
      <c r="H126" s="757">
        <v>351797</v>
      </c>
      <c r="I126" s="731">
        <v>145632</v>
      </c>
      <c r="J126" s="758">
        <f t="shared" si="6"/>
        <v>41.396600880621492</v>
      </c>
      <c r="K126" s="731">
        <v>206165</v>
      </c>
      <c r="L126" s="758">
        <f t="shared" si="7"/>
        <v>58.603399119378508</v>
      </c>
    </row>
    <row r="127" spans="1:12" ht="14.4" customHeight="1">
      <c r="A127" s="1361"/>
      <c r="B127" s="772" t="s">
        <v>311</v>
      </c>
      <c r="C127" s="759">
        <v>112478</v>
      </c>
      <c r="D127" s="734">
        <v>48256</v>
      </c>
      <c r="E127" s="760">
        <f t="shared" si="4"/>
        <v>42.902612066359644</v>
      </c>
      <c r="F127" s="734">
        <v>64222</v>
      </c>
      <c r="G127" s="760">
        <f t="shared" si="5"/>
        <v>57.097387933640356</v>
      </c>
      <c r="H127" s="759">
        <v>345876</v>
      </c>
      <c r="I127" s="734">
        <v>143741</v>
      </c>
      <c r="J127" s="760">
        <f t="shared" si="6"/>
        <v>41.558535428882024</v>
      </c>
      <c r="K127" s="734">
        <v>202135</v>
      </c>
      <c r="L127" s="760">
        <f t="shared" si="7"/>
        <v>58.441464571117976</v>
      </c>
    </row>
    <row r="128" spans="1:12" ht="14.4" customHeight="1">
      <c r="A128" s="1362"/>
      <c r="B128" s="773" t="s">
        <v>313</v>
      </c>
      <c r="C128" s="764">
        <v>108075</v>
      </c>
      <c r="D128" s="765">
        <v>46674</v>
      </c>
      <c r="E128" s="766">
        <f t="shared" si="4"/>
        <v>43.186675919500345</v>
      </c>
      <c r="F128" s="765">
        <v>61401</v>
      </c>
      <c r="G128" s="766">
        <f t="shared" si="5"/>
        <v>56.813324080499655</v>
      </c>
      <c r="H128" s="764">
        <v>339298</v>
      </c>
      <c r="I128" s="765">
        <v>142395</v>
      </c>
      <c r="J128" s="766">
        <f t="shared" si="6"/>
        <v>41.967532965122103</v>
      </c>
      <c r="K128" s="765">
        <v>196903</v>
      </c>
      <c r="L128" s="766">
        <f t="shared" si="7"/>
        <v>58.032467034877897</v>
      </c>
    </row>
    <row r="129" spans="1:12" ht="14.4" customHeight="1">
      <c r="A129" s="1360">
        <v>2019</v>
      </c>
      <c r="B129" s="725" t="s">
        <v>301</v>
      </c>
      <c r="C129" s="761">
        <v>108203</v>
      </c>
      <c r="D129" s="762">
        <v>48593</v>
      </c>
      <c r="E129" s="763">
        <f t="shared" si="4"/>
        <v>44.909106032180254</v>
      </c>
      <c r="F129" s="762">
        <v>59610</v>
      </c>
      <c r="G129" s="763">
        <f t="shared" si="5"/>
        <v>55.090893967819746</v>
      </c>
      <c r="H129" s="761">
        <v>350606</v>
      </c>
      <c r="I129" s="762">
        <v>146947</v>
      </c>
      <c r="J129" s="763">
        <f t="shared" si="6"/>
        <v>41.912289008174419</v>
      </c>
      <c r="K129" s="762">
        <v>203659</v>
      </c>
      <c r="L129" s="763">
        <f t="shared" si="7"/>
        <v>58.087710991825581</v>
      </c>
    </row>
    <row r="130" spans="1:12" ht="14.4" customHeight="1">
      <c r="A130" s="1361"/>
      <c r="B130" s="725" t="s">
        <v>302</v>
      </c>
      <c r="C130" s="759">
        <v>110557</v>
      </c>
      <c r="D130" s="734">
        <v>49770</v>
      </c>
      <c r="E130" s="760">
        <f t="shared" si="4"/>
        <v>45.017502283889755</v>
      </c>
      <c r="F130" s="734">
        <v>60787</v>
      </c>
      <c r="G130" s="760">
        <f t="shared" si="5"/>
        <v>54.982497716110245</v>
      </c>
      <c r="H130" s="759">
        <v>354212</v>
      </c>
      <c r="I130" s="734">
        <v>148357</v>
      </c>
      <c r="J130" s="760">
        <f t="shared" si="6"/>
        <v>41.883674183822116</v>
      </c>
      <c r="K130" s="734">
        <v>205855</v>
      </c>
      <c r="L130" s="760">
        <f t="shared" si="7"/>
        <v>58.116325816177884</v>
      </c>
    </row>
    <row r="131" spans="1:12" ht="14.4" customHeight="1">
      <c r="A131" s="1361"/>
      <c r="B131" s="725" t="s">
        <v>303</v>
      </c>
      <c r="C131" s="757">
        <v>110942</v>
      </c>
      <c r="D131" s="731">
        <v>49833</v>
      </c>
      <c r="E131" s="758">
        <f t="shared" si="4"/>
        <v>44.91806529537957</v>
      </c>
      <c r="F131" s="731">
        <v>61109</v>
      </c>
      <c r="G131" s="758">
        <f t="shared" si="5"/>
        <v>55.08193470462043</v>
      </c>
      <c r="H131" s="757">
        <v>353737</v>
      </c>
      <c r="I131" s="731">
        <v>147896</v>
      </c>
      <c r="J131" s="758">
        <f t="shared" si="6"/>
        <v>41.809593002711054</v>
      </c>
      <c r="K131" s="731">
        <v>205841</v>
      </c>
      <c r="L131" s="758">
        <f t="shared" si="7"/>
        <v>58.190406997288946</v>
      </c>
    </row>
    <row r="132" spans="1:12" ht="14.4" customHeight="1">
      <c r="A132" s="1361"/>
      <c r="B132" s="725" t="s">
        <v>304</v>
      </c>
      <c r="C132" s="759">
        <v>112928</v>
      </c>
      <c r="D132" s="734">
        <v>50663</v>
      </c>
      <c r="E132" s="760">
        <f t="shared" si="4"/>
        <v>44.863098611504675</v>
      </c>
      <c r="F132" s="734">
        <v>62265</v>
      </c>
      <c r="G132" s="760">
        <f t="shared" si="5"/>
        <v>55.136901388495325</v>
      </c>
      <c r="H132" s="759">
        <v>347725</v>
      </c>
      <c r="I132" s="734">
        <v>145568</v>
      </c>
      <c r="J132" s="760">
        <f t="shared" si="6"/>
        <v>41.862966424617156</v>
      </c>
      <c r="K132" s="734">
        <v>202157</v>
      </c>
      <c r="L132" s="760">
        <f t="shared" si="7"/>
        <v>58.137033575382844</v>
      </c>
    </row>
    <row r="133" spans="1:12" ht="14.4" customHeight="1">
      <c r="A133" s="1361"/>
      <c r="B133" s="725" t="s">
        <v>305</v>
      </c>
      <c r="C133" s="757">
        <v>114547</v>
      </c>
      <c r="D133" s="731">
        <v>51408</v>
      </c>
      <c r="E133" s="758">
        <f t="shared" si="4"/>
        <v>44.879394484360134</v>
      </c>
      <c r="F133" s="731">
        <v>63139</v>
      </c>
      <c r="G133" s="758">
        <f t="shared" si="5"/>
        <v>55.120605515639866</v>
      </c>
      <c r="H133" s="757">
        <v>341125</v>
      </c>
      <c r="I133" s="731">
        <v>141794</v>
      </c>
      <c r="J133" s="758">
        <f t="shared" si="6"/>
        <v>41.566581165262001</v>
      </c>
      <c r="K133" s="731">
        <v>199331</v>
      </c>
      <c r="L133" s="758">
        <f t="shared" si="7"/>
        <v>58.433418834737999</v>
      </c>
    </row>
    <row r="134" spans="1:12" ht="14.4" customHeight="1">
      <c r="A134" s="1361"/>
      <c r="B134" s="725" t="s">
        <v>306</v>
      </c>
      <c r="C134" s="759">
        <v>123110</v>
      </c>
      <c r="D134" s="734">
        <v>52266</v>
      </c>
      <c r="E134" s="760">
        <f t="shared" si="4"/>
        <v>42.4547152952644</v>
      </c>
      <c r="F134" s="734">
        <v>70844</v>
      </c>
      <c r="G134" s="760">
        <f t="shared" si="5"/>
        <v>57.5452847047356</v>
      </c>
      <c r="H134" s="759">
        <v>334602</v>
      </c>
      <c r="I134" s="734">
        <v>136915</v>
      </c>
      <c r="J134" s="760">
        <f t="shared" si="6"/>
        <v>40.918763187309104</v>
      </c>
      <c r="K134" s="734">
        <v>197687</v>
      </c>
      <c r="L134" s="760">
        <f t="shared" si="7"/>
        <v>59.081236812690896</v>
      </c>
    </row>
    <row r="135" spans="1:12" ht="14.4" customHeight="1">
      <c r="A135" s="1361"/>
      <c r="B135" s="725" t="s">
        <v>307</v>
      </c>
      <c r="C135" s="757">
        <v>130624</v>
      </c>
      <c r="D135" s="731">
        <v>51130</v>
      </c>
      <c r="E135" s="758">
        <f t="shared" si="4"/>
        <v>39.142883390494859</v>
      </c>
      <c r="F135" s="731">
        <v>79494</v>
      </c>
      <c r="G135" s="758">
        <f t="shared" si="5"/>
        <v>60.857116609505141</v>
      </c>
      <c r="H135" s="757">
        <v>335510</v>
      </c>
      <c r="I135" s="731">
        <v>135925</v>
      </c>
      <c r="J135" s="758">
        <f t="shared" si="6"/>
        <v>40.512950433668145</v>
      </c>
      <c r="K135" s="731">
        <v>199585</v>
      </c>
      <c r="L135" s="758">
        <f t="shared" si="7"/>
        <v>59.487049566331855</v>
      </c>
    </row>
    <row r="136" spans="1:12" ht="14.4" customHeight="1">
      <c r="A136" s="1361"/>
      <c r="B136" s="725" t="s">
        <v>308</v>
      </c>
      <c r="C136" s="759">
        <v>126798</v>
      </c>
      <c r="D136" s="734">
        <v>48804</v>
      </c>
      <c r="E136" s="760">
        <f t="shared" si="4"/>
        <v>38.489566081483936</v>
      </c>
      <c r="F136" s="734">
        <v>77994</v>
      </c>
      <c r="G136" s="760">
        <f t="shared" si="5"/>
        <v>61.510433918516064</v>
      </c>
      <c r="H136" s="759">
        <v>342709</v>
      </c>
      <c r="I136" s="734">
        <v>139160</v>
      </c>
      <c r="J136" s="760">
        <f t="shared" si="6"/>
        <v>40.605878456649812</v>
      </c>
      <c r="K136" s="734">
        <v>203549</v>
      </c>
      <c r="L136" s="760">
        <f t="shared" si="7"/>
        <v>59.394121543350188</v>
      </c>
    </row>
    <row r="137" spans="1:12" ht="14.4" customHeight="1">
      <c r="A137" s="1361"/>
      <c r="B137" s="725" t="s">
        <v>309</v>
      </c>
      <c r="C137" s="757">
        <v>116295</v>
      </c>
      <c r="D137" s="731">
        <v>47712</v>
      </c>
      <c r="E137" s="758">
        <f t="shared" si="4"/>
        <v>41.02669934219012</v>
      </c>
      <c r="F137" s="731">
        <v>68583</v>
      </c>
      <c r="G137" s="758">
        <f t="shared" si="5"/>
        <v>58.97330065780988</v>
      </c>
      <c r="H137" s="757">
        <v>342516</v>
      </c>
      <c r="I137" s="731">
        <v>140287</v>
      </c>
      <c r="J137" s="758">
        <f t="shared" si="6"/>
        <v>40.957794672365672</v>
      </c>
      <c r="K137" s="731">
        <v>202229</v>
      </c>
      <c r="L137" s="758">
        <f t="shared" si="7"/>
        <v>59.042205327634328</v>
      </c>
    </row>
    <row r="138" spans="1:12" ht="14.4" customHeight="1">
      <c r="A138" s="1361"/>
      <c r="B138" s="725" t="s">
        <v>310</v>
      </c>
      <c r="C138" s="757">
        <v>113752</v>
      </c>
      <c r="D138" s="731">
        <v>46525</v>
      </c>
      <c r="E138" s="758">
        <f t="shared" ref="E138:E152" si="8">100*D138/$C138</f>
        <v>40.90037977354244</v>
      </c>
      <c r="F138" s="731">
        <v>67227</v>
      </c>
      <c r="G138" s="758">
        <f t="shared" ref="G138:G152" si="9">100*F138/$C138</f>
        <v>59.09962022645756</v>
      </c>
      <c r="H138" s="757">
        <v>345986</v>
      </c>
      <c r="I138" s="731">
        <v>142978</v>
      </c>
      <c r="J138" s="758">
        <f t="shared" ref="J138:J152" si="10">100*I138/$H138</f>
        <v>41.324793488753883</v>
      </c>
      <c r="K138" s="731">
        <v>203008</v>
      </c>
      <c r="L138" s="758">
        <f t="shared" ref="L138:L152" si="11">100*K138/$H138</f>
        <v>58.675206511246117</v>
      </c>
    </row>
    <row r="139" spans="1:12" ht="14.4" customHeight="1">
      <c r="A139" s="1361"/>
      <c r="B139" s="772" t="s">
        <v>311</v>
      </c>
      <c r="C139" s="759">
        <v>114737</v>
      </c>
      <c r="D139" s="734">
        <v>46868</v>
      </c>
      <c r="E139" s="760">
        <f t="shared" si="8"/>
        <v>40.84820066761376</v>
      </c>
      <c r="F139" s="734">
        <v>67869</v>
      </c>
      <c r="G139" s="760">
        <f t="shared" si="9"/>
        <v>59.15179933238624</v>
      </c>
      <c r="H139" s="759">
        <v>343131</v>
      </c>
      <c r="I139" s="734">
        <v>142629</v>
      </c>
      <c r="J139" s="760">
        <f t="shared" si="10"/>
        <v>41.566923419918339</v>
      </c>
      <c r="K139" s="734">
        <v>200502</v>
      </c>
      <c r="L139" s="760">
        <f t="shared" si="11"/>
        <v>58.433076580081661</v>
      </c>
    </row>
    <row r="140" spans="1:12" ht="14.4" customHeight="1">
      <c r="A140" s="1362"/>
      <c r="B140" s="773" t="s">
        <v>313</v>
      </c>
      <c r="C140" s="764">
        <v>108116</v>
      </c>
      <c r="D140" s="765">
        <v>44061</v>
      </c>
      <c r="E140" s="766">
        <f t="shared" si="8"/>
        <v>40.753449998150138</v>
      </c>
      <c r="F140" s="765">
        <v>64055</v>
      </c>
      <c r="G140" s="766">
        <f t="shared" si="9"/>
        <v>59.246550001849862</v>
      </c>
      <c r="H140" s="764">
        <v>339332</v>
      </c>
      <c r="I140" s="765">
        <v>143566</v>
      </c>
      <c r="J140" s="766">
        <f t="shared" si="10"/>
        <v>42.308417714804378</v>
      </c>
      <c r="K140" s="765">
        <v>195766</v>
      </c>
      <c r="L140" s="766">
        <f t="shared" si="11"/>
        <v>57.691582285195622</v>
      </c>
    </row>
    <row r="141" spans="1:12" ht="14.4" customHeight="1">
      <c r="A141" s="1360">
        <v>2020</v>
      </c>
      <c r="B141" s="725" t="s">
        <v>301</v>
      </c>
      <c r="C141" s="761">
        <v>108203</v>
      </c>
      <c r="D141" s="762">
        <v>48593</v>
      </c>
      <c r="E141" s="763">
        <f t="shared" si="8"/>
        <v>44.909106032180254</v>
      </c>
      <c r="F141" s="762">
        <v>59610</v>
      </c>
      <c r="G141" s="763">
        <f t="shared" si="9"/>
        <v>55.090893967819746</v>
      </c>
      <c r="H141" s="761">
        <v>350606</v>
      </c>
      <c r="I141" s="762">
        <v>146947</v>
      </c>
      <c r="J141" s="763">
        <f t="shared" si="10"/>
        <v>41.912289008174419</v>
      </c>
      <c r="K141" s="762">
        <v>203659</v>
      </c>
      <c r="L141" s="763">
        <f t="shared" si="11"/>
        <v>58.087710991825581</v>
      </c>
    </row>
    <row r="142" spans="1:12">
      <c r="A142" s="1361"/>
      <c r="B142" s="725" t="s">
        <v>302</v>
      </c>
      <c r="C142" s="759">
        <v>110557</v>
      </c>
      <c r="D142" s="734">
        <v>49770</v>
      </c>
      <c r="E142" s="760">
        <f t="shared" si="8"/>
        <v>45.017502283889755</v>
      </c>
      <c r="F142" s="734">
        <v>60787</v>
      </c>
      <c r="G142" s="760">
        <f t="shared" si="9"/>
        <v>54.982497716110245</v>
      </c>
      <c r="H142" s="759">
        <v>354212</v>
      </c>
      <c r="I142" s="734">
        <v>148357</v>
      </c>
      <c r="J142" s="760">
        <f t="shared" si="10"/>
        <v>41.883674183822116</v>
      </c>
      <c r="K142" s="734">
        <v>205855</v>
      </c>
      <c r="L142" s="760">
        <f t="shared" si="11"/>
        <v>58.116325816177884</v>
      </c>
    </row>
    <row r="143" spans="1:12">
      <c r="A143" s="1361"/>
      <c r="B143" s="725" t="s">
        <v>303</v>
      </c>
      <c r="C143" s="757">
        <v>110942</v>
      </c>
      <c r="D143" s="731">
        <v>49833</v>
      </c>
      <c r="E143" s="758">
        <f t="shared" si="8"/>
        <v>44.91806529537957</v>
      </c>
      <c r="F143" s="731">
        <v>61109</v>
      </c>
      <c r="G143" s="758">
        <f t="shared" si="9"/>
        <v>55.08193470462043</v>
      </c>
      <c r="H143" s="757">
        <v>353737</v>
      </c>
      <c r="I143" s="731">
        <v>147896</v>
      </c>
      <c r="J143" s="758">
        <f t="shared" si="10"/>
        <v>41.809593002711054</v>
      </c>
      <c r="K143" s="731">
        <v>205841</v>
      </c>
      <c r="L143" s="758">
        <f t="shared" si="11"/>
        <v>58.190406997288946</v>
      </c>
    </row>
    <row r="144" spans="1:12">
      <c r="A144" s="1361"/>
      <c r="B144" s="725" t="s">
        <v>304</v>
      </c>
      <c r="C144" s="759">
        <v>112928</v>
      </c>
      <c r="D144" s="734">
        <v>50663</v>
      </c>
      <c r="E144" s="760">
        <f t="shared" si="8"/>
        <v>44.863098611504675</v>
      </c>
      <c r="F144" s="734">
        <v>62265</v>
      </c>
      <c r="G144" s="760">
        <f t="shared" si="9"/>
        <v>55.136901388495325</v>
      </c>
      <c r="H144" s="759">
        <v>347725</v>
      </c>
      <c r="I144" s="734">
        <v>145568</v>
      </c>
      <c r="J144" s="760">
        <f t="shared" si="10"/>
        <v>41.862966424617156</v>
      </c>
      <c r="K144" s="734">
        <v>202157</v>
      </c>
      <c r="L144" s="760">
        <f t="shared" si="11"/>
        <v>58.137033575382844</v>
      </c>
    </row>
    <row r="145" spans="1:12">
      <c r="A145" s="1361"/>
      <c r="B145" s="725" t="s">
        <v>305</v>
      </c>
      <c r="C145" s="757">
        <v>114547</v>
      </c>
      <c r="D145" s="731">
        <v>51408</v>
      </c>
      <c r="E145" s="758">
        <f t="shared" si="8"/>
        <v>44.879394484360134</v>
      </c>
      <c r="F145" s="731">
        <v>63139</v>
      </c>
      <c r="G145" s="758">
        <f t="shared" si="9"/>
        <v>55.120605515639866</v>
      </c>
      <c r="H145" s="757">
        <v>341125</v>
      </c>
      <c r="I145" s="731">
        <v>141794</v>
      </c>
      <c r="J145" s="758">
        <f t="shared" si="10"/>
        <v>41.566581165262001</v>
      </c>
      <c r="K145" s="731">
        <v>199331</v>
      </c>
      <c r="L145" s="758">
        <f t="shared" si="11"/>
        <v>58.433418834737999</v>
      </c>
    </row>
    <row r="146" spans="1:12">
      <c r="A146" s="1361"/>
      <c r="B146" s="725" t="s">
        <v>306</v>
      </c>
      <c r="C146" s="759">
        <v>123110</v>
      </c>
      <c r="D146" s="734">
        <v>52266</v>
      </c>
      <c r="E146" s="760">
        <f t="shared" si="8"/>
        <v>42.4547152952644</v>
      </c>
      <c r="F146" s="734">
        <v>70844</v>
      </c>
      <c r="G146" s="760">
        <f t="shared" si="9"/>
        <v>57.5452847047356</v>
      </c>
      <c r="H146" s="759">
        <v>334602</v>
      </c>
      <c r="I146" s="734">
        <v>136915</v>
      </c>
      <c r="J146" s="760">
        <f t="shared" si="10"/>
        <v>40.918763187309104</v>
      </c>
      <c r="K146" s="734">
        <v>197687</v>
      </c>
      <c r="L146" s="760">
        <f t="shared" si="11"/>
        <v>59.081236812690896</v>
      </c>
    </row>
    <row r="147" spans="1:12">
      <c r="A147" s="1361"/>
      <c r="B147" s="725" t="s">
        <v>307</v>
      </c>
      <c r="C147" s="757">
        <v>130624</v>
      </c>
      <c r="D147" s="731">
        <v>51130</v>
      </c>
      <c r="E147" s="758">
        <f t="shared" si="8"/>
        <v>39.142883390494859</v>
      </c>
      <c r="F147" s="731">
        <v>79494</v>
      </c>
      <c r="G147" s="758">
        <f t="shared" si="9"/>
        <v>60.857116609505141</v>
      </c>
      <c r="H147" s="757">
        <v>335510</v>
      </c>
      <c r="I147" s="731">
        <v>135925</v>
      </c>
      <c r="J147" s="758">
        <f t="shared" si="10"/>
        <v>40.512950433668145</v>
      </c>
      <c r="K147" s="731">
        <v>199585</v>
      </c>
      <c r="L147" s="758">
        <f t="shared" si="11"/>
        <v>59.487049566331855</v>
      </c>
    </row>
    <row r="148" spans="1:12">
      <c r="A148" s="1361"/>
      <c r="B148" s="725" t="s">
        <v>308</v>
      </c>
      <c r="C148" s="759">
        <v>126798</v>
      </c>
      <c r="D148" s="734">
        <v>48804</v>
      </c>
      <c r="E148" s="760">
        <f t="shared" si="8"/>
        <v>38.489566081483936</v>
      </c>
      <c r="F148" s="734">
        <v>77994</v>
      </c>
      <c r="G148" s="760">
        <f t="shared" si="9"/>
        <v>61.510433918516064</v>
      </c>
      <c r="H148" s="759">
        <v>342709</v>
      </c>
      <c r="I148" s="734">
        <v>139160</v>
      </c>
      <c r="J148" s="760">
        <f t="shared" si="10"/>
        <v>40.605878456649812</v>
      </c>
      <c r="K148" s="734">
        <v>203549</v>
      </c>
      <c r="L148" s="760">
        <f t="shared" si="11"/>
        <v>59.394121543350188</v>
      </c>
    </row>
    <row r="149" spans="1:12">
      <c r="A149" s="1361"/>
      <c r="B149" s="725" t="s">
        <v>309</v>
      </c>
      <c r="C149" s="757">
        <v>116295</v>
      </c>
      <c r="D149" s="731">
        <v>47712</v>
      </c>
      <c r="E149" s="758">
        <f t="shared" si="8"/>
        <v>41.02669934219012</v>
      </c>
      <c r="F149" s="731">
        <v>68583</v>
      </c>
      <c r="G149" s="758">
        <f t="shared" si="9"/>
        <v>58.97330065780988</v>
      </c>
      <c r="H149" s="757">
        <v>342516</v>
      </c>
      <c r="I149" s="731">
        <v>140287</v>
      </c>
      <c r="J149" s="758">
        <f t="shared" si="10"/>
        <v>40.957794672365672</v>
      </c>
      <c r="K149" s="731">
        <v>202229</v>
      </c>
      <c r="L149" s="758">
        <f t="shared" si="11"/>
        <v>59.042205327634328</v>
      </c>
    </row>
    <row r="150" spans="1:12">
      <c r="A150" s="1361"/>
      <c r="B150" s="725" t="s">
        <v>310</v>
      </c>
      <c r="C150" s="757">
        <v>113752</v>
      </c>
      <c r="D150" s="731">
        <v>46525</v>
      </c>
      <c r="E150" s="758">
        <f t="shared" si="8"/>
        <v>40.90037977354244</v>
      </c>
      <c r="F150" s="731">
        <v>67227</v>
      </c>
      <c r="G150" s="758">
        <f t="shared" si="9"/>
        <v>59.09962022645756</v>
      </c>
      <c r="H150" s="757">
        <v>345986</v>
      </c>
      <c r="I150" s="731">
        <v>142978</v>
      </c>
      <c r="J150" s="758">
        <f t="shared" si="10"/>
        <v>41.324793488753883</v>
      </c>
      <c r="K150" s="731">
        <v>203008</v>
      </c>
      <c r="L150" s="758">
        <f t="shared" si="11"/>
        <v>58.675206511246117</v>
      </c>
    </row>
    <row r="151" spans="1:12">
      <c r="A151" s="1361"/>
      <c r="B151" s="772" t="s">
        <v>311</v>
      </c>
      <c r="C151" s="759">
        <v>114737</v>
      </c>
      <c r="D151" s="734">
        <v>46868</v>
      </c>
      <c r="E151" s="760">
        <f t="shared" si="8"/>
        <v>40.84820066761376</v>
      </c>
      <c r="F151" s="734">
        <v>67869</v>
      </c>
      <c r="G151" s="760">
        <f t="shared" si="9"/>
        <v>59.15179933238624</v>
      </c>
      <c r="H151" s="759">
        <v>343131</v>
      </c>
      <c r="I151" s="734">
        <v>142629</v>
      </c>
      <c r="J151" s="760">
        <f t="shared" si="10"/>
        <v>41.566923419918339</v>
      </c>
      <c r="K151" s="734">
        <v>200502</v>
      </c>
      <c r="L151" s="760">
        <f t="shared" si="11"/>
        <v>58.433076580081661</v>
      </c>
    </row>
    <row r="152" spans="1:12">
      <c r="A152" s="1362"/>
      <c r="B152" s="773" t="s">
        <v>313</v>
      </c>
      <c r="C152" s="764">
        <v>108116</v>
      </c>
      <c r="D152" s="765">
        <v>44061</v>
      </c>
      <c r="E152" s="766">
        <f t="shared" si="8"/>
        <v>40.753449998150138</v>
      </c>
      <c r="F152" s="765">
        <v>64055</v>
      </c>
      <c r="G152" s="766">
        <f t="shared" si="9"/>
        <v>59.246550001849862</v>
      </c>
      <c r="H152" s="764">
        <v>339332</v>
      </c>
      <c r="I152" s="765">
        <v>143566</v>
      </c>
      <c r="J152" s="766">
        <f t="shared" si="10"/>
        <v>42.308417714804378</v>
      </c>
      <c r="K152" s="765">
        <v>195766</v>
      </c>
      <c r="L152" s="766">
        <f t="shared" si="11"/>
        <v>57.691582285195622</v>
      </c>
    </row>
    <row r="153" spans="1:12" ht="14.4" customHeight="1">
      <c r="A153" s="1360">
        <v>2021</v>
      </c>
      <c r="B153" s="725" t="s">
        <v>301</v>
      </c>
      <c r="C153" s="761">
        <v>287605</v>
      </c>
      <c r="D153" s="762">
        <v>133632</v>
      </c>
      <c r="E153" s="763">
        <f t="shared" ref="E153:E164" si="12">100*D153/$C153</f>
        <v>46.463726291267534</v>
      </c>
      <c r="F153" s="762">
        <v>153973</v>
      </c>
      <c r="G153" s="763">
        <f t="shared" ref="G153:G164" si="13">100*F153/$C153</f>
        <v>53.536273708732466</v>
      </c>
      <c r="H153" s="761">
        <v>439684</v>
      </c>
      <c r="I153" s="762">
        <v>188047</v>
      </c>
      <c r="J153" s="763">
        <f t="shared" ref="J153:J164" si="14">100*I153/$H153</f>
        <v>42.768670226799244</v>
      </c>
      <c r="K153" s="762">
        <v>251637</v>
      </c>
      <c r="L153" s="763">
        <f t="shared" ref="L153:L164" si="15">100*K153/$H153</f>
        <v>57.231329773200756</v>
      </c>
    </row>
    <row r="154" spans="1:12">
      <c r="A154" s="1361"/>
      <c r="B154" s="725" t="s">
        <v>302</v>
      </c>
      <c r="C154" s="759">
        <v>187376</v>
      </c>
      <c r="D154" s="734">
        <v>83634</v>
      </c>
      <c r="E154" s="760">
        <f t="shared" si="12"/>
        <v>44.634318162411411</v>
      </c>
      <c r="F154" s="734">
        <v>103742</v>
      </c>
      <c r="G154" s="760">
        <f t="shared" si="13"/>
        <v>55.365681837588589</v>
      </c>
      <c r="H154" s="759">
        <v>447101</v>
      </c>
      <c r="I154" s="734">
        <v>190919</v>
      </c>
      <c r="J154" s="760">
        <f t="shared" si="14"/>
        <v>42.701537236552817</v>
      </c>
      <c r="K154" s="734">
        <v>256182</v>
      </c>
      <c r="L154" s="760">
        <f t="shared" si="15"/>
        <v>57.298462763447183</v>
      </c>
    </row>
    <row r="155" spans="1:12">
      <c r="A155" s="1361"/>
      <c r="B155" s="725" t="s">
        <v>303</v>
      </c>
      <c r="C155" s="757">
        <v>187698</v>
      </c>
      <c r="D155" s="731">
        <v>83976</v>
      </c>
      <c r="E155" s="758">
        <f t="shared" si="12"/>
        <v>44.739954607934024</v>
      </c>
      <c r="F155" s="731">
        <v>103722</v>
      </c>
      <c r="G155" s="758">
        <f t="shared" si="13"/>
        <v>55.260045392065976</v>
      </c>
      <c r="H155" s="757">
        <v>441630</v>
      </c>
      <c r="I155" s="731">
        <v>187414</v>
      </c>
      <c r="J155" s="758">
        <f t="shared" si="14"/>
        <v>42.436881552430769</v>
      </c>
      <c r="K155" s="731">
        <v>254216</v>
      </c>
      <c r="L155" s="758">
        <f t="shared" si="15"/>
        <v>57.563118447569231</v>
      </c>
    </row>
    <row r="156" spans="1:12">
      <c r="A156" s="1361"/>
      <c r="B156" s="725" t="s">
        <v>304</v>
      </c>
      <c r="C156" s="759">
        <v>191802</v>
      </c>
      <c r="D156" s="734">
        <v>86073</v>
      </c>
      <c r="E156" s="760">
        <f t="shared" si="12"/>
        <v>44.875965839772263</v>
      </c>
      <c r="F156" s="734">
        <v>105729</v>
      </c>
      <c r="G156" s="760">
        <f t="shared" si="13"/>
        <v>55.124034160227737</v>
      </c>
      <c r="H156" s="759">
        <v>438644</v>
      </c>
      <c r="I156" s="734">
        <v>185800</v>
      </c>
      <c r="J156" s="760">
        <f t="shared" si="14"/>
        <v>42.357811801825626</v>
      </c>
      <c r="K156" s="734">
        <v>252844</v>
      </c>
      <c r="L156" s="760">
        <f t="shared" si="15"/>
        <v>57.642188198174374</v>
      </c>
    </row>
    <row r="157" spans="1:12">
      <c r="A157" s="1361"/>
      <c r="B157" s="725" t="s">
        <v>305</v>
      </c>
      <c r="C157" s="757">
        <v>192735</v>
      </c>
      <c r="D157" s="731">
        <v>86098</v>
      </c>
      <c r="E157" s="758">
        <f t="shared" si="12"/>
        <v>44.671699483747112</v>
      </c>
      <c r="F157" s="731">
        <v>106637</v>
      </c>
      <c r="G157" s="758">
        <f t="shared" si="13"/>
        <v>55.328300516252888</v>
      </c>
      <c r="H157" s="757">
        <v>428054</v>
      </c>
      <c r="I157" s="731">
        <v>180082</v>
      </c>
      <c r="J157" s="758">
        <f t="shared" si="14"/>
        <v>42.069925757030653</v>
      </c>
      <c r="K157" s="731">
        <v>247972</v>
      </c>
      <c r="L157" s="758">
        <f t="shared" si="15"/>
        <v>57.930074242969347</v>
      </c>
    </row>
    <row r="158" spans="1:12">
      <c r="A158" s="1361"/>
      <c r="B158" s="725" t="s">
        <v>306</v>
      </c>
      <c r="C158" s="759">
        <v>184041</v>
      </c>
      <c r="D158" s="734">
        <v>78309</v>
      </c>
      <c r="E158" s="760">
        <f t="shared" si="12"/>
        <v>42.549757934373318</v>
      </c>
      <c r="F158" s="734">
        <v>105732</v>
      </c>
      <c r="G158" s="760">
        <f t="shared" si="13"/>
        <v>57.450242065626682</v>
      </c>
      <c r="H158" s="759">
        <v>419949</v>
      </c>
      <c r="I158" s="734">
        <v>174386</v>
      </c>
      <c r="J158" s="760">
        <f t="shared" si="14"/>
        <v>41.525518574874567</v>
      </c>
      <c r="K158" s="734">
        <v>245563</v>
      </c>
      <c r="L158" s="760">
        <f t="shared" si="15"/>
        <v>58.474481425125433</v>
      </c>
    </row>
    <row r="159" spans="1:12">
      <c r="A159" s="1361"/>
      <c r="B159" s="725" t="s">
        <v>307</v>
      </c>
      <c r="C159" s="757">
        <v>190709</v>
      </c>
      <c r="D159" s="731">
        <v>78523</v>
      </c>
      <c r="E159" s="758">
        <f t="shared" si="12"/>
        <v>41.17424977321469</v>
      </c>
      <c r="F159" s="731">
        <v>112186</v>
      </c>
      <c r="G159" s="758">
        <f t="shared" si="13"/>
        <v>58.82575022678531</v>
      </c>
      <c r="H159" s="757">
        <v>415389</v>
      </c>
      <c r="I159" s="731">
        <v>170936</v>
      </c>
      <c r="J159" s="758">
        <f t="shared" si="14"/>
        <v>41.150824889440983</v>
      </c>
      <c r="K159" s="731">
        <v>244453</v>
      </c>
      <c r="L159" s="758">
        <f t="shared" si="15"/>
        <v>58.849175110559017</v>
      </c>
    </row>
    <row r="160" spans="1:12">
      <c r="A160" s="1361"/>
      <c r="B160" s="725" t="s">
        <v>308</v>
      </c>
      <c r="C160" s="759">
        <v>186437</v>
      </c>
      <c r="D160" s="734">
        <v>77172</v>
      </c>
      <c r="E160" s="760">
        <f t="shared" si="12"/>
        <v>41.393071117857509</v>
      </c>
      <c r="F160" s="734">
        <v>109265</v>
      </c>
      <c r="G160" s="760">
        <f t="shared" si="13"/>
        <v>58.606928882142491</v>
      </c>
      <c r="H160" s="759">
        <v>418915</v>
      </c>
      <c r="I160" s="734">
        <v>172357</v>
      </c>
      <c r="J160" s="760">
        <f t="shared" si="14"/>
        <v>41.143668763352949</v>
      </c>
      <c r="K160" s="734">
        <v>246558</v>
      </c>
      <c r="L160" s="760">
        <f t="shared" si="15"/>
        <v>58.856331236647051</v>
      </c>
    </row>
    <row r="161" spans="1:12">
      <c r="A161" s="1361"/>
      <c r="B161" s="725" t="s">
        <v>309</v>
      </c>
      <c r="C161" s="757">
        <v>168176</v>
      </c>
      <c r="D161" s="731">
        <v>73993</v>
      </c>
      <c r="E161" s="758">
        <f t="shared" si="12"/>
        <v>43.997359908667107</v>
      </c>
      <c r="F161" s="731">
        <v>94183</v>
      </c>
      <c r="G161" s="758">
        <f t="shared" si="13"/>
        <v>56.002640091332893</v>
      </c>
      <c r="H161" s="757">
        <v>411416</v>
      </c>
      <c r="I161" s="731">
        <v>170162</v>
      </c>
      <c r="J161" s="758">
        <f t="shared" si="14"/>
        <v>41.360083224765198</v>
      </c>
      <c r="K161" s="731">
        <v>241254</v>
      </c>
      <c r="L161" s="758">
        <f t="shared" si="15"/>
        <v>58.639916775234802</v>
      </c>
    </row>
    <row r="162" spans="1:12">
      <c r="A162" s="1361"/>
      <c r="B162" s="725" t="s">
        <v>310</v>
      </c>
      <c r="C162" s="757">
        <v>160362</v>
      </c>
      <c r="D162" s="731">
        <v>70239</v>
      </c>
      <c r="E162" s="758">
        <f t="shared" si="12"/>
        <v>43.800276873573537</v>
      </c>
      <c r="F162" s="731">
        <v>90123</v>
      </c>
      <c r="G162" s="758">
        <f t="shared" si="13"/>
        <v>56.199723126426463</v>
      </c>
      <c r="H162" s="757">
        <v>401564</v>
      </c>
      <c r="I162" s="731">
        <v>165457</v>
      </c>
      <c r="J162" s="758">
        <f t="shared" si="14"/>
        <v>41.203145700311779</v>
      </c>
      <c r="K162" s="731">
        <v>236107</v>
      </c>
      <c r="L162" s="758">
        <f t="shared" si="15"/>
        <v>58.796854299688221</v>
      </c>
    </row>
    <row r="163" spans="1:12">
      <c r="A163" s="1361"/>
      <c r="B163" s="772" t="s">
        <v>311</v>
      </c>
      <c r="C163" s="759">
        <v>154837</v>
      </c>
      <c r="D163" s="734">
        <v>68815</v>
      </c>
      <c r="E163" s="760">
        <f t="shared" si="12"/>
        <v>44.443511563773519</v>
      </c>
      <c r="F163" s="734">
        <v>86022</v>
      </c>
      <c r="G163" s="760">
        <f t="shared" si="13"/>
        <v>55.556488436226481</v>
      </c>
      <c r="H163" s="759">
        <v>390087</v>
      </c>
      <c r="I163" s="734">
        <v>160993</v>
      </c>
      <c r="J163" s="760">
        <f t="shared" si="14"/>
        <v>41.271049791456775</v>
      </c>
      <c r="K163" s="734">
        <v>229094</v>
      </c>
      <c r="L163" s="760">
        <f t="shared" si="15"/>
        <v>58.728950208543225</v>
      </c>
    </row>
    <row r="164" spans="1:12">
      <c r="A164" s="1362"/>
      <c r="B164" s="773" t="s">
        <v>313</v>
      </c>
      <c r="C164" s="764">
        <v>141263</v>
      </c>
      <c r="D164" s="765">
        <v>62254</v>
      </c>
      <c r="E164" s="766">
        <f t="shared" si="12"/>
        <v>44.069572357942278</v>
      </c>
      <c r="F164" s="765">
        <v>79009</v>
      </c>
      <c r="G164" s="766">
        <f t="shared" si="13"/>
        <v>55.930427642057722</v>
      </c>
      <c r="H164" s="764">
        <v>365707</v>
      </c>
      <c r="I164" s="765">
        <v>151370</v>
      </c>
      <c r="J164" s="766">
        <f t="shared" si="14"/>
        <v>41.391058962502768</v>
      </c>
      <c r="K164" s="765">
        <v>214337</v>
      </c>
      <c r="L164" s="766">
        <f t="shared" si="15"/>
        <v>58.608941037497232</v>
      </c>
    </row>
    <row r="165" spans="1:12" ht="14.4" customHeight="1">
      <c r="A165" s="1360">
        <v>2022</v>
      </c>
      <c r="B165" s="725" t="s">
        <v>301</v>
      </c>
      <c r="C165" s="761">
        <v>129349</v>
      </c>
      <c r="D165" s="762">
        <v>56045</v>
      </c>
      <c r="E165" s="763">
        <f t="shared" ref="E165:E176" si="16">100*D165/$C165</f>
        <v>43.328514329449781</v>
      </c>
      <c r="F165" s="762">
        <v>73304</v>
      </c>
      <c r="G165" s="763">
        <f t="shared" ref="G165:G176" si="17">100*F165/$C165</f>
        <v>56.671485670550219</v>
      </c>
      <c r="H165" s="761">
        <v>355957</v>
      </c>
      <c r="I165" s="762">
        <v>146486</v>
      </c>
      <c r="J165" s="763">
        <f t="shared" ref="J165:J176" si="18">100*I165/$H165</f>
        <v>41.152723503119759</v>
      </c>
      <c r="K165" s="762">
        <v>209471</v>
      </c>
      <c r="L165" s="763">
        <f t="shared" ref="L165:L176" si="19">100*K165/$H165</f>
        <v>58.847276496880241</v>
      </c>
    </row>
    <row r="166" spans="1:12">
      <c r="A166" s="1361"/>
      <c r="B166" s="725" t="s">
        <v>302</v>
      </c>
      <c r="C166" s="759">
        <v>117791</v>
      </c>
      <c r="D166" s="734">
        <v>50514</v>
      </c>
      <c r="E166" s="760">
        <f t="shared" si="16"/>
        <v>42.884430898795323</v>
      </c>
      <c r="F166" s="734">
        <v>67277</v>
      </c>
      <c r="G166" s="760">
        <f t="shared" si="17"/>
        <v>57.115569101204677</v>
      </c>
      <c r="H166" s="759">
        <v>340187</v>
      </c>
      <c r="I166" s="734">
        <v>138360</v>
      </c>
      <c r="J166" s="760">
        <f t="shared" si="18"/>
        <v>40.671748185556766</v>
      </c>
      <c r="K166" s="734">
        <v>201827</v>
      </c>
      <c r="L166" s="760">
        <f t="shared" si="19"/>
        <v>59.328251814443234</v>
      </c>
    </row>
    <row r="167" spans="1:12">
      <c r="A167" s="1361"/>
      <c r="B167" s="725" t="s">
        <v>303</v>
      </c>
      <c r="C167" s="757">
        <v>109563</v>
      </c>
      <c r="D167" s="731">
        <v>45830</v>
      </c>
      <c r="E167" s="758">
        <f t="shared" si="16"/>
        <v>41.829814809744164</v>
      </c>
      <c r="F167" s="731">
        <v>63733</v>
      </c>
      <c r="G167" s="758">
        <f t="shared" si="17"/>
        <v>58.170185190255836</v>
      </c>
      <c r="H167" s="757">
        <v>339223</v>
      </c>
      <c r="I167" s="731">
        <v>138370</v>
      </c>
      <c r="J167" s="758">
        <f t="shared" si="18"/>
        <v>40.790276602706776</v>
      </c>
      <c r="K167" s="731">
        <v>200853</v>
      </c>
      <c r="L167" s="758">
        <f t="shared" si="19"/>
        <v>59.209723397293224</v>
      </c>
    </row>
    <row r="168" spans="1:12">
      <c r="A168" s="1361"/>
      <c r="B168" s="725" t="s">
        <v>304</v>
      </c>
      <c r="C168" s="759">
        <v>105357</v>
      </c>
      <c r="D168" s="734">
        <v>43254</v>
      </c>
      <c r="E168" s="760">
        <f t="shared" si="16"/>
        <v>41.054699735186084</v>
      </c>
      <c r="F168" s="734">
        <v>62103</v>
      </c>
      <c r="G168" s="760">
        <f t="shared" si="17"/>
        <v>58.945300264813916</v>
      </c>
      <c r="H168" s="759">
        <v>328292</v>
      </c>
      <c r="I168" s="734">
        <v>133078</v>
      </c>
      <c r="J168" s="760">
        <f t="shared" si="18"/>
        <v>40.536473627136814</v>
      </c>
      <c r="K168" s="734">
        <v>195214</v>
      </c>
      <c r="L168" s="760">
        <f t="shared" si="19"/>
        <v>59.463526372863186</v>
      </c>
    </row>
    <row r="169" spans="1:12">
      <c r="A169" s="1361"/>
      <c r="B169" s="725" t="s">
        <v>305</v>
      </c>
      <c r="C169" s="757">
        <v>99222</v>
      </c>
      <c r="D169" s="731">
        <v>40099</v>
      </c>
      <c r="E169" s="758">
        <f t="shared" si="16"/>
        <v>40.413416379431979</v>
      </c>
      <c r="F169" s="731">
        <v>59123</v>
      </c>
      <c r="G169" s="758">
        <f t="shared" si="17"/>
        <v>59.586583620568021</v>
      </c>
      <c r="H169" s="757">
        <v>315043</v>
      </c>
      <c r="I169" s="731">
        <v>127464</v>
      </c>
      <c r="J169" s="758">
        <f t="shared" si="18"/>
        <v>40.459238897547316</v>
      </c>
      <c r="K169" s="731">
        <v>187579</v>
      </c>
      <c r="L169" s="758">
        <f t="shared" si="19"/>
        <v>59.540761102452684</v>
      </c>
    </row>
    <row r="170" spans="1:12">
      <c r="A170" s="1361"/>
      <c r="B170" s="725" t="s">
        <v>306</v>
      </c>
      <c r="C170" s="759">
        <v>103387</v>
      </c>
      <c r="D170" s="734">
        <v>38940</v>
      </c>
      <c r="E170" s="760">
        <f t="shared" si="16"/>
        <v>37.664309826187043</v>
      </c>
      <c r="F170" s="734">
        <v>64447</v>
      </c>
      <c r="G170" s="760">
        <f t="shared" si="17"/>
        <v>62.335690173812957</v>
      </c>
      <c r="H170" s="759">
        <v>307600</v>
      </c>
      <c r="I170" s="734">
        <v>122772</v>
      </c>
      <c r="J170" s="760">
        <f t="shared" si="18"/>
        <v>39.912873862158648</v>
      </c>
      <c r="K170" s="734">
        <v>184828</v>
      </c>
      <c r="L170" s="760">
        <f t="shared" si="19"/>
        <v>60.087126137841352</v>
      </c>
    </row>
    <row r="171" spans="1:12">
      <c r="A171" s="1361"/>
      <c r="B171" s="725" t="s">
        <v>307</v>
      </c>
      <c r="C171" s="757">
        <v>115277</v>
      </c>
      <c r="D171" s="731">
        <v>41859</v>
      </c>
      <c r="E171" s="758">
        <f t="shared" si="16"/>
        <v>36.311666681124592</v>
      </c>
      <c r="F171" s="731">
        <v>73418</v>
      </c>
      <c r="G171" s="758">
        <f t="shared" si="17"/>
        <v>63.688333318875408</v>
      </c>
      <c r="H171" s="757">
        <v>310032</v>
      </c>
      <c r="I171" s="731">
        <v>123234</v>
      </c>
      <c r="J171" s="758">
        <f t="shared" si="18"/>
        <v>39.748800123858182</v>
      </c>
      <c r="K171" s="731">
        <v>186798</v>
      </c>
      <c r="L171" s="758">
        <f t="shared" si="19"/>
        <v>60.251199876141818</v>
      </c>
    </row>
    <row r="172" spans="1:12">
      <c r="A172" s="1361"/>
      <c r="B172" s="725" t="s">
        <v>308</v>
      </c>
      <c r="C172" s="759">
        <v>113662</v>
      </c>
      <c r="D172" s="734">
        <v>41212</v>
      </c>
      <c r="E172" s="760">
        <f t="shared" si="16"/>
        <v>36.258380109447309</v>
      </c>
      <c r="F172" s="734">
        <v>72450</v>
      </c>
      <c r="G172" s="760">
        <f t="shared" si="17"/>
        <v>63.741619890552691</v>
      </c>
      <c r="H172" s="759">
        <v>313286</v>
      </c>
      <c r="I172" s="734">
        <v>124790</v>
      </c>
      <c r="J172" s="760">
        <f t="shared" si="18"/>
        <v>39.832613011752841</v>
      </c>
      <c r="K172" s="734">
        <v>188496</v>
      </c>
      <c r="L172" s="760">
        <f t="shared" si="19"/>
        <v>60.167386988247159</v>
      </c>
    </row>
    <row r="173" spans="1:12">
      <c r="A173" s="1361"/>
      <c r="B173" s="725" t="s">
        <v>309</v>
      </c>
      <c r="C173" s="757">
        <v>99921</v>
      </c>
      <c r="D173" s="731">
        <v>40141</v>
      </c>
      <c r="E173" s="758">
        <f t="shared" si="16"/>
        <v>40.172736461804824</v>
      </c>
      <c r="F173" s="731">
        <v>59780</v>
      </c>
      <c r="G173" s="758">
        <f t="shared" si="17"/>
        <v>59.827263538195176</v>
      </c>
      <c r="H173" s="757">
        <v>313156</v>
      </c>
      <c r="I173" s="731">
        <v>126123</v>
      </c>
      <c r="J173" s="758">
        <f t="shared" si="18"/>
        <v>40.274815108125026</v>
      </c>
      <c r="K173" s="731">
        <v>187033</v>
      </c>
      <c r="L173" s="758">
        <f t="shared" si="19"/>
        <v>59.725184891874974</v>
      </c>
    </row>
    <row r="174" spans="1:12">
      <c r="A174" s="1361"/>
      <c r="B174" s="725" t="s">
        <v>310</v>
      </c>
      <c r="C174" s="757">
        <v>102635</v>
      </c>
      <c r="D174" s="731">
        <v>42472</v>
      </c>
      <c r="E174" s="758">
        <f t="shared" si="16"/>
        <v>41.381594972475277</v>
      </c>
      <c r="F174" s="731">
        <v>60163</v>
      </c>
      <c r="G174" s="758">
        <f t="shared" si="17"/>
        <v>58.618405027524723</v>
      </c>
      <c r="H174" s="757">
        <v>312328</v>
      </c>
      <c r="I174" s="731">
        <v>125532</v>
      </c>
      <c r="J174" s="758">
        <f t="shared" si="18"/>
        <v>40.192361875976538</v>
      </c>
      <c r="K174" s="731">
        <v>186796</v>
      </c>
      <c r="L174" s="758">
        <f t="shared" si="19"/>
        <v>59.807638124023462</v>
      </c>
    </row>
    <row r="175" spans="1:12">
      <c r="A175" s="1361"/>
      <c r="B175" s="772" t="s">
        <v>311</v>
      </c>
      <c r="C175" s="759">
        <v>104708</v>
      </c>
      <c r="D175" s="734">
        <v>43604</v>
      </c>
      <c r="E175" s="760">
        <f t="shared" si="16"/>
        <v>41.643427436299042</v>
      </c>
      <c r="F175" s="734">
        <v>61104</v>
      </c>
      <c r="G175" s="760">
        <f t="shared" si="17"/>
        <v>58.356572563700958</v>
      </c>
      <c r="H175" s="759">
        <v>304571</v>
      </c>
      <c r="I175" s="734">
        <v>122808</v>
      </c>
      <c r="J175" s="760">
        <f t="shared" si="18"/>
        <v>40.321632722747736</v>
      </c>
      <c r="K175" s="734">
        <v>181763</v>
      </c>
      <c r="L175" s="760">
        <f t="shared" si="19"/>
        <v>59.678367277252264</v>
      </c>
    </row>
    <row r="176" spans="1:12">
      <c r="A176" s="1362"/>
      <c r="B176" s="773" t="s">
        <v>313</v>
      </c>
      <c r="C176" s="764">
        <v>105156</v>
      </c>
      <c r="D176" s="765">
        <v>44217</v>
      </c>
      <c r="E176" s="766">
        <f t="shared" si="16"/>
        <v>42.048955837042108</v>
      </c>
      <c r="F176" s="765">
        <v>60939</v>
      </c>
      <c r="G176" s="766">
        <f t="shared" si="17"/>
        <v>57.951044162957892</v>
      </c>
      <c r="H176" s="764">
        <v>297789</v>
      </c>
      <c r="I176" s="765">
        <v>121149</v>
      </c>
      <c r="J176" s="766">
        <f t="shared" si="18"/>
        <v>40.682832475343282</v>
      </c>
      <c r="K176" s="765">
        <v>176640</v>
      </c>
      <c r="L176" s="766">
        <f t="shared" si="19"/>
        <v>59.317167524656718</v>
      </c>
    </row>
    <row r="177" spans="1:12" ht="14.4" customHeight="1">
      <c r="A177" s="1360">
        <v>2023</v>
      </c>
      <c r="B177" s="725" t="s">
        <v>301</v>
      </c>
      <c r="C177" s="761">
        <v>109102</v>
      </c>
      <c r="D177" s="762">
        <v>45081</v>
      </c>
      <c r="E177" s="763">
        <f t="shared" ref="E177:E188" si="20">100*D177/$C177</f>
        <v>41.320049128338617</v>
      </c>
      <c r="F177" s="762">
        <v>64021</v>
      </c>
      <c r="G177" s="763">
        <f t="shared" ref="G177:G188" si="21">100*F177/$C177</f>
        <v>58.679950871661383</v>
      </c>
      <c r="H177" s="761">
        <v>308929</v>
      </c>
      <c r="I177" s="762">
        <v>125905</v>
      </c>
      <c r="J177" s="763">
        <f t="shared" ref="J177:J188" si="22">100*I177/$H177</f>
        <v>40.755319183372229</v>
      </c>
      <c r="K177" s="762">
        <v>183024</v>
      </c>
      <c r="L177" s="763">
        <f t="shared" ref="L177:L188" si="23">100*K177/$H177</f>
        <v>59.244680816627771</v>
      </c>
    </row>
    <row r="178" spans="1:12">
      <c r="A178" s="1361"/>
      <c r="B178" s="725" t="s">
        <v>302</v>
      </c>
      <c r="C178" s="759">
        <v>112688</v>
      </c>
      <c r="D178" s="734">
        <v>46774</v>
      </c>
      <c r="E178" s="760">
        <f t="shared" si="20"/>
        <v>41.507525202328551</v>
      </c>
      <c r="F178" s="734">
        <v>65914</v>
      </c>
      <c r="G178" s="760">
        <f t="shared" si="21"/>
        <v>58.492474797671449</v>
      </c>
      <c r="H178" s="759">
        <v>313969</v>
      </c>
      <c r="I178" s="734">
        <v>127934</v>
      </c>
      <c r="J178" s="760">
        <f t="shared" si="22"/>
        <v>40.747334927970599</v>
      </c>
      <c r="K178" s="734">
        <v>186035</v>
      </c>
      <c r="L178" s="760">
        <f t="shared" si="23"/>
        <v>59.252665072029401</v>
      </c>
    </row>
    <row r="179" spans="1:12">
      <c r="A179" s="1361"/>
      <c r="B179" s="725" t="s">
        <v>303</v>
      </c>
      <c r="C179" s="757">
        <v>112779</v>
      </c>
      <c r="D179" s="731">
        <v>46491</v>
      </c>
      <c r="E179" s="758">
        <f t="shared" si="20"/>
        <v>41.223100045221187</v>
      </c>
      <c r="F179" s="731">
        <v>66288</v>
      </c>
      <c r="G179" s="758">
        <f t="shared" si="21"/>
        <v>58.776899954778813</v>
      </c>
      <c r="H179" s="757">
        <v>314982</v>
      </c>
      <c r="I179" s="731">
        <v>128162</v>
      </c>
      <c r="J179" s="758">
        <f t="shared" si="22"/>
        <v>40.688674273450545</v>
      </c>
      <c r="K179" s="731">
        <v>186820</v>
      </c>
      <c r="L179" s="758">
        <f t="shared" si="23"/>
        <v>59.311325726549455</v>
      </c>
    </row>
    <row r="180" spans="1:12">
      <c r="A180" s="1361"/>
      <c r="B180" s="725" t="s">
        <v>304</v>
      </c>
      <c r="C180" s="759">
        <v>113132</v>
      </c>
      <c r="D180" s="734">
        <v>46318</v>
      </c>
      <c r="E180" s="760">
        <f t="shared" si="20"/>
        <v>40.9415549977018</v>
      </c>
      <c r="F180" s="734">
        <v>66814</v>
      </c>
      <c r="G180" s="760">
        <f t="shared" si="21"/>
        <v>59.0584450022982</v>
      </c>
      <c r="H180" s="759">
        <v>308767</v>
      </c>
      <c r="I180" s="734">
        <v>125211</v>
      </c>
      <c r="J180" s="760">
        <f t="shared" si="22"/>
        <v>40.551937221270407</v>
      </c>
      <c r="K180" s="734">
        <v>183556</v>
      </c>
      <c r="L180" s="760">
        <f t="shared" si="23"/>
        <v>59.448062778729593</v>
      </c>
    </row>
    <row r="181" spans="1:12">
      <c r="A181" s="1361"/>
      <c r="B181" s="725" t="s">
        <v>305</v>
      </c>
      <c r="C181" s="757">
        <v>109681</v>
      </c>
      <c r="D181" s="731">
        <v>45063</v>
      </c>
      <c r="E181" s="758">
        <f t="shared" si="20"/>
        <v>41.085511620061816</v>
      </c>
      <c r="F181" s="731">
        <v>64618</v>
      </c>
      <c r="G181" s="758">
        <f t="shared" si="21"/>
        <v>58.914488379938184</v>
      </c>
      <c r="H181" s="757">
        <v>305094</v>
      </c>
      <c r="I181" s="731">
        <v>122380</v>
      </c>
      <c r="J181" s="758">
        <f t="shared" si="22"/>
        <v>40.112227706870669</v>
      </c>
      <c r="K181" s="731">
        <v>182714</v>
      </c>
      <c r="L181" s="758">
        <f t="shared" si="23"/>
        <v>59.887772293129331</v>
      </c>
    </row>
    <row r="182" spans="1:12">
      <c r="A182" s="1361"/>
      <c r="B182" s="725" t="s">
        <v>306</v>
      </c>
      <c r="C182" s="759">
        <v>117871</v>
      </c>
      <c r="D182" s="734">
        <v>44346</v>
      </c>
      <c r="E182" s="760">
        <f t="shared" si="20"/>
        <v>37.622485598662948</v>
      </c>
      <c r="F182" s="734">
        <v>73525</v>
      </c>
      <c r="G182" s="760">
        <f t="shared" si="21"/>
        <v>62.377514401337052</v>
      </c>
      <c r="H182" s="759">
        <v>302657</v>
      </c>
      <c r="I182" s="734">
        <v>120984</v>
      </c>
      <c r="J182" s="760">
        <f t="shared" si="22"/>
        <v>39.973963926160636</v>
      </c>
      <c r="K182" s="734">
        <v>181673</v>
      </c>
      <c r="L182" s="760">
        <f t="shared" si="23"/>
        <v>60.026036073839364</v>
      </c>
    </row>
    <row r="183" spans="1:12">
      <c r="A183" s="1361"/>
      <c r="B183" s="725" t="s">
        <v>307</v>
      </c>
      <c r="C183" s="757">
        <v>125762</v>
      </c>
      <c r="D183" s="731">
        <v>44165</v>
      </c>
      <c r="E183" s="758">
        <f t="shared" si="20"/>
        <v>35.117921152653423</v>
      </c>
      <c r="F183" s="731">
        <v>81597</v>
      </c>
      <c r="G183" s="758">
        <f t="shared" si="21"/>
        <v>64.882078847346577</v>
      </c>
      <c r="H183" s="757">
        <v>299731</v>
      </c>
      <c r="I183" s="731">
        <v>119788</v>
      </c>
      <c r="J183" s="758">
        <f t="shared" si="22"/>
        <v>39.965168767995301</v>
      </c>
      <c r="K183" s="731">
        <v>179943</v>
      </c>
      <c r="L183" s="758">
        <f t="shared" si="23"/>
        <v>60.034831232004699</v>
      </c>
    </row>
    <row r="184" spans="1:12">
      <c r="A184" s="1361"/>
      <c r="B184" s="725" t="s">
        <v>308</v>
      </c>
      <c r="C184" s="759">
        <v>123194</v>
      </c>
      <c r="D184" s="734">
        <v>43064</v>
      </c>
      <c r="E184" s="760">
        <f t="shared" si="20"/>
        <v>34.956247869214408</v>
      </c>
      <c r="F184" s="734">
        <v>80130</v>
      </c>
      <c r="G184" s="760">
        <f t="shared" si="21"/>
        <v>65.043752130785592</v>
      </c>
      <c r="H184" s="759">
        <v>302537</v>
      </c>
      <c r="I184" s="734">
        <v>121369</v>
      </c>
      <c r="J184" s="760">
        <f t="shared" si="22"/>
        <v>40.117076588979202</v>
      </c>
      <c r="K184" s="734">
        <v>181168</v>
      </c>
      <c r="L184" s="760">
        <f t="shared" si="23"/>
        <v>59.882923411020798</v>
      </c>
    </row>
    <row r="185" spans="1:12">
      <c r="A185" s="1361"/>
      <c r="B185" s="725" t="s">
        <v>309</v>
      </c>
      <c r="C185" s="757">
        <v>104576</v>
      </c>
      <c r="D185" s="731">
        <v>40978</v>
      </c>
      <c r="E185" s="758">
        <f t="shared" si="20"/>
        <v>39.184899020807833</v>
      </c>
      <c r="F185" s="731">
        <v>63598</v>
      </c>
      <c r="G185" s="758">
        <f t="shared" si="21"/>
        <v>60.815100979192167</v>
      </c>
      <c r="H185" s="757">
        <v>305895</v>
      </c>
      <c r="I185" s="731">
        <v>122800</v>
      </c>
      <c r="J185" s="758">
        <f t="shared" si="22"/>
        <v>40.144494025727781</v>
      </c>
      <c r="K185" s="731">
        <v>183095</v>
      </c>
      <c r="L185" s="758">
        <f t="shared" si="23"/>
        <v>59.855505974272219</v>
      </c>
    </row>
    <row r="186" spans="1:12">
      <c r="A186" s="1361"/>
      <c r="B186" s="725" t="s">
        <v>310</v>
      </c>
      <c r="C186" s="757">
        <v>106175</v>
      </c>
      <c r="D186" s="731">
        <v>42085</v>
      </c>
      <c r="E186" s="758">
        <f t="shared" si="20"/>
        <v>39.637391099599718</v>
      </c>
      <c r="F186" s="731">
        <v>64090</v>
      </c>
      <c r="G186" s="758">
        <f t="shared" si="21"/>
        <v>60.362608900400282</v>
      </c>
      <c r="H186" s="757">
        <v>305705</v>
      </c>
      <c r="I186" s="731">
        <v>123343</v>
      </c>
      <c r="J186" s="758">
        <f t="shared" si="22"/>
        <v>40.34706661650938</v>
      </c>
      <c r="K186" s="731">
        <v>182362</v>
      </c>
      <c r="L186" s="758">
        <f t="shared" si="23"/>
        <v>59.65293338349062</v>
      </c>
    </row>
    <row r="187" spans="1:12">
      <c r="A187" s="1361"/>
      <c r="B187" s="772" t="s">
        <v>311</v>
      </c>
      <c r="C187" s="759">
        <v>108588</v>
      </c>
      <c r="D187" s="734">
        <v>43351</v>
      </c>
      <c r="E187" s="760">
        <f t="shared" si="20"/>
        <v>39.922459203595238</v>
      </c>
      <c r="F187" s="734">
        <v>65237</v>
      </c>
      <c r="G187" s="760">
        <f t="shared" si="21"/>
        <v>60.077540796404762</v>
      </c>
      <c r="H187" s="759">
        <v>298952</v>
      </c>
      <c r="I187" s="734">
        <v>120905</v>
      </c>
      <c r="J187" s="760">
        <f t="shared" si="22"/>
        <v>40.442947362787336</v>
      </c>
      <c r="K187" s="734">
        <v>178047</v>
      </c>
      <c r="L187" s="760">
        <f t="shared" si="23"/>
        <v>59.557052637212664</v>
      </c>
    </row>
    <row r="188" spans="1:12">
      <c r="A188" s="1362"/>
      <c r="B188" s="773" t="s">
        <v>313</v>
      </c>
      <c r="C188" s="764">
        <v>109280</v>
      </c>
      <c r="D188" s="765">
        <v>44187</v>
      </c>
      <c r="E188" s="766">
        <f t="shared" si="20"/>
        <v>40.434663250366029</v>
      </c>
      <c r="F188" s="765">
        <v>65093</v>
      </c>
      <c r="G188" s="766">
        <f t="shared" si="21"/>
        <v>59.565336749633971</v>
      </c>
      <c r="H188" s="764">
        <v>295865</v>
      </c>
      <c r="I188" s="765">
        <v>120788</v>
      </c>
      <c r="J188" s="766">
        <f t="shared" si="22"/>
        <v>40.825376438578402</v>
      </c>
      <c r="K188" s="765">
        <v>175077</v>
      </c>
      <c r="L188" s="766">
        <f t="shared" si="23"/>
        <v>59.174623561421598</v>
      </c>
    </row>
    <row r="189" spans="1:12" ht="14.4" customHeight="1">
      <c r="A189" s="1360">
        <v>2024</v>
      </c>
      <c r="B189" s="725" t="s">
        <v>301</v>
      </c>
      <c r="C189" s="761">
        <v>114736</v>
      </c>
      <c r="D189" s="762">
        <v>46120</v>
      </c>
      <c r="E189" s="763">
        <f t="shared" ref="E189:E200" si="24">100*D189/$C189</f>
        <v>40.196625296332449</v>
      </c>
      <c r="F189" s="762">
        <v>68616</v>
      </c>
      <c r="G189" s="763">
        <f t="shared" ref="G189:G200" si="25">100*F189/$C189</f>
        <v>59.803374703667551</v>
      </c>
      <c r="H189" s="761">
        <v>305511</v>
      </c>
      <c r="I189" s="762">
        <v>124355</v>
      </c>
      <c r="J189" s="763">
        <f t="shared" ref="J189:J200" si="26">100*I189/$H189</f>
        <v>40.703935373849056</v>
      </c>
      <c r="K189" s="762">
        <v>181156</v>
      </c>
      <c r="L189" s="763">
        <f t="shared" ref="L189:L200" si="27">100*K189/$H189</f>
        <v>59.296064626150944</v>
      </c>
    </row>
    <row r="190" spans="1:12">
      <c r="A190" s="1361"/>
      <c r="B190" s="725" t="s">
        <v>302</v>
      </c>
      <c r="C190" s="759">
        <v>118570</v>
      </c>
      <c r="D190" s="734">
        <v>47652</v>
      </c>
      <c r="E190" s="760">
        <f t="shared" si="24"/>
        <v>40.188917938770345</v>
      </c>
      <c r="F190" s="734">
        <v>70918</v>
      </c>
      <c r="G190" s="760">
        <f t="shared" si="25"/>
        <v>59.811082061229655</v>
      </c>
      <c r="H190" s="759">
        <v>305976</v>
      </c>
      <c r="I190" s="734">
        <v>124617</v>
      </c>
      <c r="J190" s="760">
        <f t="shared" si="26"/>
        <v>40.727704133657539</v>
      </c>
      <c r="K190" s="734">
        <v>181359</v>
      </c>
      <c r="L190" s="760">
        <f t="shared" si="27"/>
        <v>59.272295866342461</v>
      </c>
    </row>
    <row r="191" spans="1:12">
      <c r="A191" s="1361"/>
      <c r="B191" s="725" t="s">
        <v>303</v>
      </c>
      <c r="C191" s="757">
        <v>119705</v>
      </c>
      <c r="D191" s="731">
        <v>48238</v>
      </c>
      <c r="E191" s="758">
        <f t="shared" si="24"/>
        <v>40.297397769516728</v>
      </c>
      <c r="F191" s="731">
        <v>71467</v>
      </c>
      <c r="G191" s="758">
        <f t="shared" si="25"/>
        <v>59.702602230483272</v>
      </c>
      <c r="H191" s="757">
        <v>306677</v>
      </c>
      <c r="I191" s="731">
        <v>125342</v>
      </c>
      <c r="J191" s="758">
        <f t="shared" si="26"/>
        <v>40.871014128871742</v>
      </c>
      <c r="K191" s="731">
        <v>181335</v>
      </c>
      <c r="L191" s="758">
        <f t="shared" si="27"/>
        <v>59.128985871128258</v>
      </c>
    </row>
    <row r="192" spans="1:12">
      <c r="A192" s="1361"/>
      <c r="B192" s="725" t="s">
        <v>304</v>
      </c>
      <c r="C192" s="759">
        <v>120489</v>
      </c>
      <c r="D192" s="734">
        <v>48531</v>
      </c>
      <c r="E192" s="760">
        <f t="shared" si="24"/>
        <v>40.278365659935758</v>
      </c>
      <c r="F192" s="734">
        <v>71958</v>
      </c>
      <c r="G192" s="760">
        <f t="shared" si="25"/>
        <v>59.721634340064242</v>
      </c>
      <c r="H192" s="759">
        <v>298633</v>
      </c>
      <c r="I192" s="734">
        <v>121745</v>
      </c>
      <c r="J192" s="760">
        <f t="shared" si="26"/>
        <v>40.767430257205334</v>
      </c>
      <c r="K192" s="734">
        <v>176888</v>
      </c>
      <c r="L192" s="760">
        <f t="shared" si="27"/>
        <v>59.232569742794666</v>
      </c>
    </row>
    <row r="193" spans="1:12">
      <c r="A193" s="1361"/>
      <c r="B193" s="725" t="s">
        <v>305</v>
      </c>
      <c r="C193" s="757">
        <v>119339</v>
      </c>
      <c r="D193" s="731">
        <v>47651</v>
      </c>
      <c r="E193" s="758">
        <f t="shared" si="24"/>
        <v>39.92910951155951</v>
      </c>
      <c r="F193" s="731">
        <v>71688</v>
      </c>
      <c r="G193" s="758">
        <f t="shared" si="25"/>
        <v>60.07089048844049</v>
      </c>
      <c r="H193" s="757">
        <v>293047</v>
      </c>
      <c r="I193" s="731">
        <v>119109</v>
      </c>
      <c r="J193" s="758">
        <f t="shared" si="26"/>
        <v>40.645015987196594</v>
      </c>
      <c r="K193" s="731">
        <v>173938</v>
      </c>
      <c r="L193" s="758">
        <f t="shared" si="27"/>
        <v>59.354984012803406</v>
      </c>
    </row>
    <row r="194" spans="1:12">
      <c r="A194" s="1361"/>
      <c r="B194" s="725" t="s">
        <v>306</v>
      </c>
      <c r="C194" s="759">
        <v>127804</v>
      </c>
      <c r="D194" s="734">
        <v>47474</v>
      </c>
      <c r="E194" s="760">
        <f t="shared" si="24"/>
        <v>37.145942224030549</v>
      </c>
      <c r="F194" s="734">
        <v>80330</v>
      </c>
      <c r="G194" s="760">
        <f t="shared" si="25"/>
        <v>62.854057775969451</v>
      </c>
      <c r="H194" s="759">
        <v>288164</v>
      </c>
      <c r="I194" s="734">
        <v>116374</v>
      </c>
      <c r="J194" s="760">
        <f t="shared" si="26"/>
        <v>40.384642078816228</v>
      </c>
      <c r="K194" s="734">
        <v>171790</v>
      </c>
      <c r="L194" s="760">
        <f t="shared" si="27"/>
        <v>59.615357921183772</v>
      </c>
    </row>
    <row r="195" spans="1:12">
      <c r="A195" s="1361"/>
      <c r="B195" s="725" t="s">
        <v>307</v>
      </c>
      <c r="C195" s="757">
        <v>138350</v>
      </c>
      <c r="D195" s="731">
        <v>48593</v>
      </c>
      <c r="E195" s="758">
        <f t="shared" si="24"/>
        <v>35.123238164076618</v>
      </c>
      <c r="F195" s="731">
        <v>89757</v>
      </c>
      <c r="G195" s="758">
        <f t="shared" si="25"/>
        <v>64.876761835923389</v>
      </c>
      <c r="H195" s="757">
        <v>288664</v>
      </c>
      <c r="I195" s="731">
        <v>116415</v>
      </c>
      <c r="J195" s="758">
        <f t="shared" si="26"/>
        <v>40.328894493251667</v>
      </c>
      <c r="K195" s="731">
        <v>172249</v>
      </c>
      <c r="L195" s="758">
        <f t="shared" si="27"/>
        <v>59.671105506748333</v>
      </c>
    </row>
    <row r="196" spans="1:12">
      <c r="A196" s="1361"/>
      <c r="B196" s="725" t="s">
        <v>308</v>
      </c>
      <c r="C196" s="759">
        <v>136732</v>
      </c>
      <c r="D196" s="734">
        <v>48142</v>
      </c>
      <c r="E196" s="760">
        <f t="shared" si="24"/>
        <v>35.209022028493699</v>
      </c>
      <c r="F196" s="734">
        <v>88590</v>
      </c>
      <c r="G196" s="760">
        <f t="shared" si="25"/>
        <v>64.790977971506308</v>
      </c>
      <c r="H196" s="759">
        <v>290326</v>
      </c>
      <c r="I196" s="734">
        <v>117248</v>
      </c>
      <c r="J196" s="760">
        <f t="shared" si="26"/>
        <v>40.384946577295871</v>
      </c>
      <c r="K196" s="734">
        <v>173078</v>
      </c>
      <c r="L196" s="760">
        <f t="shared" si="27"/>
        <v>59.615053422704129</v>
      </c>
    </row>
    <row r="197" spans="1:12">
      <c r="A197" s="1361"/>
      <c r="B197" s="725" t="s">
        <v>309</v>
      </c>
      <c r="C197" s="757">
        <v>115689</v>
      </c>
      <c r="D197" s="731">
        <v>45060</v>
      </c>
      <c r="E197" s="758">
        <f t="shared" si="24"/>
        <v>38.949251873557557</v>
      </c>
      <c r="F197" s="731">
        <v>70629</v>
      </c>
      <c r="G197" s="758">
        <f t="shared" si="25"/>
        <v>61.050748126442443</v>
      </c>
      <c r="H197" s="757">
        <v>291670</v>
      </c>
      <c r="I197" s="731">
        <v>117782</v>
      </c>
      <c r="J197" s="758">
        <f t="shared" si="26"/>
        <v>40.381938492131518</v>
      </c>
      <c r="K197" s="731">
        <v>173888</v>
      </c>
      <c r="L197" s="758">
        <f t="shared" si="27"/>
        <v>59.618061507868482</v>
      </c>
    </row>
    <row r="198" spans="1:12">
      <c r="A198" s="1361"/>
      <c r="B198" s="725" t="s">
        <v>310</v>
      </c>
      <c r="C198" s="757">
        <v>117764</v>
      </c>
      <c r="D198" s="731">
        <v>47279</v>
      </c>
      <c r="E198" s="758">
        <f t="shared" si="24"/>
        <v>40.147243639822015</v>
      </c>
      <c r="F198" s="731">
        <v>70485</v>
      </c>
      <c r="G198" s="758">
        <f t="shared" si="25"/>
        <v>59.852756360177985</v>
      </c>
      <c r="H198" s="757">
        <v>292074</v>
      </c>
      <c r="I198" s="731">
        <v>118328</v>
      </c>
      <c r="J198" s="758">
        <f t="shared" si="26"/>
        <v>40.513020672843183</v>
      </c>
      <c r="K198" s="731">
        <v>173746</v>
      </c>
      <c r="L198" s="758">
        <f t="shared" si="27"/>
        <v>59.486979327156817</v>
      </c>
    </row>
    <row r="199" spans="1:12">
      <c r="A199" s="1361"/>
      <c r="B199" s="772" t="s">
        <v>311</v>
      </c>
      <c r="C199" s="759">
        <v>119767</v>
      </c>
      <c r="D199" s="734">
        <v>48196</v>
      </c>
      <c r="E199" s="760">
        <f t="shared" si="24"/>
        <v>40.241468852021008</v>
      </c>
      <c r="F199" s="734">
        <v>71571</v>
      </c>
      <c r="G199" s="760">
        <f t="shared" si="25"/>
        <v>59.758531147978992</v>
      </c>
      <c r="H199" s="759">
        <v>287623</v>
      </c>
      <c r="I199" s="734">
        <v>117017</v>
      </c>
      <c r="J199" s="760">
        <f t="shared" si="26"/>
        <v>40.68415947264301</v>
      </c>
      <c r="K199" s="734">
        <v>170606</v>
      </c>
      <c r="L199" s="760">
        <f t="shared" si="27"/>
        <v>59.31584052735699</v>
      </c>
    </row>
    <row r="200" spans="1:12">
      <c r="A200" s="1362"/>
      <c r="B200" s="773" t="s">
        <v>313</v>
      </c>
      <c r="C200" s="764">
        <v>120290</v>
      </c>
      <c r="D200" s="765">
        <v>48540</v>
      </c>
      <c r="E200" s="766">
        <f t="shared" si="24"/>
        <v>40.352481503034333</v>
      </c>
      <c r="F200" s="765">
        <v>71750</v>
      </c>
      <c r="G200" s="766">
        <f t="shared" si="25"/>
        <v>59.647518496965667</v>
      </c>
      <c r="H200" s="764">
        <v>284029</v>
      </c>
      <c r="I200" s="765">
        <v>116314</v>
      </c>
      <c r="J200" s="766">
        <f t="shared" si="26"/>
        <v>40.951452140450449</v>
      </c>
      <c r="K200" s="765">
        <v>167715</v>
      </c>
      <c r="L200" s="766">
        <f t="shared" si="27"/>
        <v>59.048547859549551</v>
      </c>
    </row>
    <row r="201" spans="1:12" ht="14.4" customHeight="1">
      <c r="A201" s="1360">
        <v>2025</v>
      </c>
      <c r="B201" s="725" t="s">
        <v>301</v>
      </c>
      <c r="C201" s="761">
        <v>122715</v>
      </c>
      <c r="D201" s="762">
        <v>49391</v>
      </c>
      <c r="E201" s="763">
        <f t="shared" ref="E201:E212" si="28">100*D201/$C201</f>
        <v>40.248543372855806</v>
      </c>
      <c r="F201" s="762">
        <v>73324</v>
      </c>
      <c r="G201" s="763">
        <f t="shared" ref="G201:G212" si="29">100*F201/$C201</f>
        <v>59.751456627144194</v>
      </c>
      <c r="H201" s="761">
        <v>287570</v>
      </c>
      <c r="I201" s="762">
        <v>117036</v>
      </c>
      <c r="J201" s="763">
        <f t="shared" ref="J201:J212" si="30">100*I201/$H201</f>
        <v>40.69826477031679</v>
      </c>
      <c r="K201" s="762">
        <v>170534</v>
      </c>
      <c r="L201" s="763">
        <f t="shared" ref="L201:L212" si="31">100*K201/$H201</f>
        <v>59.30173522968321</v>
      </c>
    </row>
    <row r="202" spans="1:12">
      <c r="A202" s="1361"/>
      <c r="B202" s="725" t="s">
        <v>302</v>
      </c>
      <c r="C202" s="759">
        <v>125710</v>
      </c>
      <c r="D202" s="734">
        <v>50363</v>
      </c>
      <c r="E202" s="760">
        <f t="shared" si="28"/>
        <v>40.062843051467667</v>
      </c>
      <c r="F202" s="734">
        <v>75347</v>
      </c>
      <c r="G202" s="760">
        <f t="shared" si="29"/>
        <v>59.937156948532333</v>
      </c>
      <c r="H202" s="759">
        <v>291742</v>
      </c>
      <c r="I202" s="734">
        <v>118786</v>
      </c>
      <c r="J202" s="760">
        <f t="shared" si="30"/>
        <v>40.716112181310883</v>
      </c>
      <c r="K202" s="734">
        <v>172956</v>
      </c>
      <c r="L202" s="760">
        <f t="shared" si="31"/>
        <v>59.283887818689117</v>
      </c>
    </row>
    <row r="203" spans="1:12">
      <c r="A203" s="1361"/>
      <c r="B203" s="725" t="s">
        <v>303</v>
      </c>
      <c r="C203" s="757">
        <v>126059</v>
      </c>
      <c r="D203" s="731">
        <v>50327</v>
      </c>
      <c r="E203" s="758">
        <f t="shared" si="28"/>
        <v>39.92336921600203</v>
      </c>
      <c r="F203" s="731">
        <v>75732</v>
      </c>
      <c r="G203" s="758">
        <f t="shared" si="29"/>
        <v>60.07663078399797</v>
      </c>
      <c r="H203" s="757">
        <v>293817</v>
      </c>
      <c r="I203" s="731">
        <v>119716</v>
      </c>
      <c r="J203" s="758">
        <f t="shared" si="30"/>
        <v>40.74508963062042</v>
      </c>
      <c r="K203" s="731">
        <v>174101</v>
      </c>
      <c r="L203" s="758">
        <f t="shared" si="31"/>
        <v>59.25491036937958</v>
      </c>
    </row>
    <row r="204" spans="1:12">
      <c r="A204" s="1361"/>
      <c r="B204" s="725" t="s">
        <v>304</v>
      </c>
      <c r="C204" s="759">
        <v>125579</v>
      </c>
      <c r="D204" s="734">
        <v>50009</v>
      </c>
      <c r="E204" s="760">
        <f t="shared" si="28"/>
        <v>39.822741063394361</v>
      </c>
      <c r="F204" s="734">
        <v>75570</v>
      </c>
      <c r="G204" s="760">
        <f t="shared" si="29"/>
        <v>60.177258936605639</v>
      </c>
      <c r="H204" s="759">
        <v>289232</v>
      </c>
      <c r="I204" s="734">
        <v>117931</v>
      </c>
      <c r="J204" s="760">
        <f t="shared" si="30"/>
        <v>40.773842451734247</v>
      </c>
      <c r="K204" s="734">
        <v>171301</v>
      </c>
      <c r="L204" s="760">
        <f t="shared" si="31"/>
        <v>59.226157548265753</v>
      </c>
    </row>
    <row r="205" spans="1:12">
      <c r="A205" s="1361"/>
      <c r="B205" s="725" t="s">
        <v>305</v>
      </c>
      <c r="C205" s="757">
        <v>124018</v>
      </c>
      <c r="D205" s="731">
        <v>48989</v>
      </c>
      <c r="E205" s="758">
        <f t="shared" si="28"/>
        <v>39.501523972326595</v>
      </c>
      <c r="F205" s="731">
        <v>75029</v>
      </c>
      <c r="G205" s="758">
        <f t="shared" si="29"/>
        <v>60.498476027673405</v>
      </c>
      <c r="H205" s="757">
        <v>281309</v>
      </c>
      <c r="I205" s="731">
        <v>113825</v>
      </c>
      <c r="J205" s="758">
        <f t="shared" si="30"/>
        <v>40.462622951985182</v>
      </c>
      <c r="K205" s="731">
        <v>167484</v>
      </c>
      <c r="L205" s="758">
        <f t="shared" si="31"/>
        <v>59.537377048014818</v>
      </c>
    </row>
    <row r="206" spans="1:12">
      <c r="A206" s="1361"/>
      <c r="B206" s="725" t="s">
        <v>306</v>
      </c>
      <c r="C206" s="759">
        <v>132076</v>
      </c>
      <c r="D206" s="734">
        <v>48457</v>
      </c>
      <c r="E206" s="760">
        <f t="shared" si="28"/>
        <v>36.688724673672731</v>
      </c>
      <c r="F206" s="734">
        <v>83619</v>
      </c>
      <c r="G206" s="760">
        <f t="shared" si="29"/>
        <v>63.311275326327269</v>
      </c>
      <c r="H206" s="759">
        <v>274738</v>
      </c>
      <c r="I206" s="734">
        <v>110294</v>
      </c>
      <c r="J206" s="760">
        <f t="shared" si="30"/>
        <v>40.145156476352014</v>
      </c>
      <c r="K206" s="734">
        <v>164444</v>
      </c>
      <c r="L206" s="760">
        <f t="shared" si="31"/>
        <v>59.854843523647986</v>
      </c>
    </row>
    <row r="207" spans="1:12">
      <c r="A207" s="1361"/>
      <c r="B207" s="725" t="s">
        <v>307</v>
      </c>
      <c r="C207" s="757">
        <v>152898</v>
      </c>
      <c r="D207" s="731">
        <v>53917</v>
      </c>
      <c r="E207" s="758">
        <f t="shared" si="28"/>
        <v>35.263378199845647</v>
      </c>
      <c r="F207" s="731">
        <v>98981</v>
      </c>
      <c r="G207" s="758">
        <f t="shared" si="29"/>
        <v>64.736621800154353</v>
      </c>
      <c r="H207" s="757">
        <v>275876</v>
      </c>
      <c r="I207" s="731">
        <v>110259</v>
      </c>
      <c r="J207" s="758">
        <f t="shared" si="30"/>
        <v>39.966869173106758</v>
      </c>
      <c r="K207" s="731">
        <v>165617</v>
      </c>
      <c r="L207" s="758">
        <f t="shared" si="31"/>
        <v>60.033130826893242</v>
      </c>
    </row>
    <row r="208" spans="1:12">
      <c r="A208" s="1361"/>
      <c r="B208" s="725" t="s">
        <v>308</v>
      </c>
      <c r="C208" s="759">
        <v>153304</v>
      </c>
      <c r="D208" s="734">
        <v>54095</v>
      </c>
      <c r="E208" s="760">
        <f t="shared" si="28"/>
        <v>35.286098210092362</v>
      </c>
      <c r="F208" s="734">
        <v>99209</v>
      </c>
      <c r="G208" s="760">
        <f t="shared" si="29"/>
        <v>64.713901789907638</v>
      </c>
      <c r="H208" s="759">
        <v>280090</v>
      </c>
      <c r="I208" s="734">
        <v>111993</v>
      </c>
      <c r="J208" s="760">
        <f t="shared" si="30"/>
        <v>39.984647791781214</v>
      </c>
      <c r="K208" s="734">
        <v>168097</v>
      </c>
      <c r="L208" s="760">
        <f t="shared" si="31"/>
        <v>60.015352208218786</v>
      </c>
    </row>
    <row r="209" spans="1:12">
      <c r="A209" s="1361"/>
      <c r="B209" s="725" t="s">
        <v>309</v>
      </c>
      <c r="C209" s="757">
        <v>130903</v>
      </c>
      <c r="D209" s="731">
        <v>50663</v>
      </c>
      <c r="E209" s="758">
        <f t="shared" si="28"/>
        <v>38.702703528566957</v>
      </c>
      <c r="F209" s="731">
        <v>80240</v>
      </c>
      <c r="G209" s="758">
        <f t="shared" si="29"/>
        <v>61.297296471433043</v>
      </c>
      <c r="H209" s="757">
        <v>278056</v>
      </c>
      <c r="I209" s="731">
        <v>111203</v>
      </c>
      <c r="J209" s="758">
        <f t="shared" si="30"/>
        <v>39.993022988175042</v>
      </c>
      <c r="K209" s="731">
        <v>166853</v>
      </c>
      <c r="L209" s="758">
        <f t="shared" si="31"/>
        <v>60.006977011824958</v>
      </c>
    </row>
    <row r="210" spans="1:12">
      <c r="A210" s="1361"/>
      <c r="B210" s="725" t="s">
        <v>310</v>
      </c>
      <c r="C210" s="757">
        <v>129866</v>
      </c>
      <c r="D210" s="731">
        <v>51616</v>
      </c>
      <c r="E210" s="758">
        <f t="shared" si="28"/>
        <v>39.745583909568325</v>
      </c>
      <c r="F210" s="731">
        <v>78250</v>
      </c>
      <c r="G210" s="758">
        <f t="shared" si="29"/>
        <v>60.254416090431675</v>
      </c>
      <c r="H210" s="757">
        <v>280337</v>
      </c>
      <c r="I210" s="731">
        <v>112583</v>
      </c>
      <c r="J210" s="758">
        <f t="shared" si="30"/>
        <v>40.159879002771667</v>
      </c>
      <c r="K210" s="731">
        <v>167754</v>
      </c>
      <c r="L210" s="758">
        <f t="shared" si="31"/>
        <v>59.840120997228333</v>
      </c>
    </row>
    <row r="211" spans="1:12">
      <c r="A211" s="1361"/>
      <c r="B211" s="772" t="s">
        <v>311</v>
      </c>
      <c r="C211" s="759">
        <v>132882</v>
      </c>
      <c r="D211" s="734">
        <v>53474</v>
      </c>
      <c r="E211" s="760">
        <f t="shared" si="28"/>
        <v>40.241718216161708</v>
      </c>
      <c r="F211" s="734">
        <v>79408</v>
      </c>
      <c r="G211" s="760">
        <f t="shared" si="29"/>
        <v>59.758281783838292</v>
      </c>
      <c r="H211" s="759">
        <v>276434</v>
      </c>
      <c r="I211" s="734">
        <v>111617</v>
      </c>
      <c r="J211" s="760">
        <f t="shared" si="30"/>
        <v>40.37744995188725</v>
      </c>
      <c r="K211" s="734">
        <v>164817</v>
      </c>
      <c r="L211" s="760">
        <f t="shared" si="31"/>
        <v>59.62255004811275</v>
      </c>
    </row>
    <row r="212" spans="1:12">
      <c r="A212" s="1362"/>
      <c r="B212" s="773" t="s">
        <v>313</v>
      </c>
      <c r="C212" s="764">
        <v>134626</v>
      </c>
      <c r="D212" s="765">
        <v>55205</v>
      </c>
      <c r="E212" s="766">
        <f t="shared" si="28"/>
        <v>41.006194940056155</v>
      </c>
      <c r="F212" s="765">
        <v>79421</v>
      </c>
      <c r="G212" s="766">
        <f t="shared" si="29"/>
        <v>58.993805059943845</v>
      </c>
      <c r="H212" s="764">
        <v>274930</v>
      </c>
      <c r="I212" s="765">
        <v>112173</v>
      </c>
      <c r="J212" s="766">
        <f t="shared" si="30"/>
        <v>40.800567417160735</v>
      </c>
      <c r="K212" s="765">
        <v>162757</v>
      </c>
      <c r="L212" s="766">
        <f t="shared" si="31"/>
        <v>59.199432582839265</v>
      </c>
    </row>
    <row r="213" spans="1:12" ht="5.25" customHeight="1"/>
    <row r="214" spans="1:12">
      <c r="A214" s="771" t="s">
        <v>345</v>
      </c>
    </row>
  </sheetData>
  <mergeCells count="26">
    <mergeCell ref="A189:A200"/>
    <mergeCell ref="A129:A140"/>
    <mergeCell ref="A117:A128"/>
    <mergeCell ref="A81:A92"/>
    <mergeCell ref="A93:A104"/>
    <mergeCell ref="A105:A116"/>
    <mergeCell ref="A177:A188"/>
    <mergeCell ref="A165:A176"/>
    <mergeCell ref="A153:A164"/>
    <mergeCell ref="A141:A152"/>
    <mergeCell ref="A201:A212"/>
    <mergeCell ref="A2:J2"/>
    <mergeCell ref="A57:A68"/>
    <mergeCell ref="A5:L5"/>
    <mergeCell ref="A6:B6"/>
    <mergeCell ref="C6:G6"/>
    <mergeCell ref="H6:L6"/>
    <mergeCell ref="D7:E7"/>
    <mergeCell ref="F7:G7"/>
    <mergeCell ref="I7:J7"/>
    <mergeCell ref="K7:L7"/>
    <mergeCell ref="A9:A20"/>
    <mergeCell ref="A21:A32"/>
    <mergeCell ref="A33:A44"/>
    <mergeCell ref="A45:A56"/>
    <mergeCell ref="A69:A80"/>
  </mergeCells>
  <hyperlinks>
    <hyperlink ref="L4" location="'Indice tablas Mujeres'!A1" display="Indice" xr:uid="{00000000-0004-0000-20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2" orientation="portrait" r:id="rId1"/>
  <headerFooter differentFirst="1">
    <oddFooter>&amp;C&amp;P</oddFooter>
  </headerFooter>
  <rowBreaks count="2" manualBreakCount="2">
    <brk id="80" max="16383" man="1"/>
    <brk id="152" max="16383" man="1"/>
  </rowBreaks>
  <ignoredErrors>
    <ignoredError sqref="B9:B115 A9:A116 B116:B152" numberStoredAsText="1"/>
  </ignoredErrors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CD9BCD"/>
    <pageSetUpPr fitToPage="1"/>
  </sheetPr>
  <dimension ref="A1:L40"/>
  <sheetViews>
    <sheetView view="pageBreakPreview" zoomScaleNormal="100" zoomScaleSheetLayoutView="100" workbookViewId="0">
      <selection activeCell="A2" sqref="A2:B2"/>
    </sheetView>
  </sheetViews>
  <sheetFormatPr baseColWidth="10" defaultRowHeight="14.5"/>
  <cols>
    <col min="1" max="1" width="5.36328125" customWidth="1"/>
    <col min="2" max="2" width="89.453125" customWidth="1"/>
    <col min="3" max="3" width="9.453125" customWidth="1"/>
    <col min="4" max="4" width="7.6328125" customWidth="1"/>
  </cols>
  <sheetData>
    <row r="1" spans="1:8" s="195" customFormat="1" ht="55.4" customHeight="1">
      <c r="A1" s="1212" t="s">
        <v>548</v>
      </c>
      <c r="B1" s="180"/>
      <c r="C1" s="180"/>
      <c r="D1" s="180"/>
      <c r="E1" s="180"/>
      <c r="F1" s="234"/>
      <c r="G1" s="234"/>
      <c r="H1" s="234"/>
    </row>
    <row r="2" spans="1:8" ht="17.149999999999999" customHeight="1">
      <c r="A2" s="589" t="s">
        <v>551</v>
      </c>
      <c r="B2" s="1158"/>
    </row>
    <row r="3" spans="1:8" ht="6.75" customHeight="1"/>
    <row r="4" spans="1:8" ht="14.25" customHeight="1">
      <c r="D4" s="926" t="s">
        <v>212</v>
      </c>
    </row>
    <row r="5" spans="1:8" ht="14.25" customHeight="1">
      <c r="A5" s="1371" t="s">
        <v>538</v>
      </c>
      <c r="B5" s="1372"/>
      <c r="C5" s="1373" t="s">
        <v>285</v>
      </c>
      <c r="D5" s="1374"/>
    </row>
    <row r="6" spans="1:8" ht="23.5" thickBot="1">
      <c r="A6" s="711"/>
      <c r="B6" s="715" t="s">
        <v>288</v>
      </c>
      <c r="C6" s="716" t="s">
        <v>461</v>
      </c>
      <c r="D6" s="716" t="s">
        <v>398</v>
      </c>
    </row>
    <row r="7" spans="1:8" ht="15.5" thickTop="1" thickBot="1">
      <c r="A7" s="779">
        <v>1</v>
      </c>
      <c r="B7" s="780" t="s">
        <v>247</v>
      </c>
      <c r="C7" s="780">
        <v>34480</v>
      </c>
      <c r="D7" s="781">
        <v>14.237461701723525</v>
      </c>
      <c r="E7" s="930"/>
    </row>
    <row r="8" spans="1:8" ht="15" thickBot="1">
      <c r="A8" s="782">
        <v>2</v>
      </c>
      <c r="B8" s="783" t="s">
        <v>254</v>
      </c>
      <c r="C8" s="783">
        <v>29007</v>
      </c>
      <c r="D8" s="784">
        <v>11.977553700170949</v>
      </c>
    </row>
    <row r="9" spans="1:8" ht="15" thickBot="1">
      <c r="A9" s="779">
        <v>3</v>
      </c>
      <c r="B9" s="780" t="s">
        <v>249</v>
      </c>
      <c r="C9" s="780">
        <v>24958</v>
      </c>
      <c r="D9" s="781">
        <v>10.305642956833404</v>
      </c>
    </row>
    <row r="10" spans="1:8" ht="15" thickBot="1">
      <c r="A10" s="782">
        <v>4</v>
      </c>
      <c r="B10" s="783" t="s">
        <v>252</v>
      </c>
      <c r="C10" s="783">
        <v>8512</v>
      </c>
      <c r="D10" s="784">
        <v>3.5147701277572696</v>
      </c>
    </row>
    <row r="11" spans="1:8" ht="15" thickBot="1">
      <c r="A11" s="779">
        <v>5</v>
      </c>
      <c r="B11" s="780" t="s">
        <v>248</v>
      </c>
      <c r="C11" s="780">
        <v>6686</v>
      </c>
      <c r="D11" s="781">
        <v>2.7607792615349043</v>
      </c>
    </row>
    <row r="12" spans="1:8" ht="15" thickBot="1">
      <c r="A12" s="782">
        <v>6</v>
      </c>
      <c r="B12" s="783" t="s">
        <v>256</v>
      </c>
      <c r="C12" s="783">
        <v>6036</v>
      </c>
      <c r="D12" s="784">
        <v>2.4923816366474245</v>
      </c>
    </row>
    <row r="13" spans="1:8" ht="15" thickBot="1">
      <c r="A13" s="779">
        <v>7</v>
      </c>
      <c r="B13" s="780" t="s">
        <v>267</v>
      </c>
      <c r="C13" s="780">
        <v>5583</v>
      </c>
      <c r="D13" s="781">
        <v>2.3053291380719965</v>
      </c>
    </row>
    <row r="14" spans="1:8" ht="15" thickBot="1">
      <c r="A14" s="782">
        <v>8</v>
      </c>
      <c r="B14" s="783" t="s">
        <v>251</v>
      </c>
      <c r="C14" s="783">
        <v>5477</v>
      </c>
      <c r="D14" s="784">
        <v>2.2615596792441921</v>
      </c>
    </row>
    <row r="15" spans="1:8" ht="15" thickBot="1">
      <c r="A15" s="779">
        <v>9</v>
      </c>
      <c r="B15" s="780" t="s">
        <v>268</v>
      </c>
      <c r="C15" s="780">
        <v>4221</v>
      </c>
      <c r="D15" s="781">
        <v>1.7429328840770013</v>
      </c>
    </row>
    <row r="16" spans="1:8" ht="17.149999999999999" customHeight="1" thickBot="1">
      <c r="A16" s="782">
        <v>10</v>
      </c>
      <c r="B16" s="783" t="s">
        <v>265</v>
      </c>
      <c r="C16" s="783">
        <v>3954</v>
      </c>
      <c r="D16" s="784">
        <v>1.6326833981616826</v>
      </c>
    </row>
    <row r="17" spans="1:4" ht="17.149999999999999" customHeight="1" thickBot="1">
      <c r="A17" s="779">
        <v>11</v>
      </c>
      <c r="B17" s="780" t="s">
        <v>260</v>
      </c>
      <c r="C17" s="780">
        <v>3533</v>
      </c>
      <c r="D17" s="781">
        <v>1.4588443211191768</v>
      </c>
    </row>
    <row r="18" spans="1:4" ht="17.149999999999999" customHeight="1" thickBot="1">
      <c r="A18" s="782">
        <v>12</v>
      </c>
      <c r="B18" s="783" t="s">
        <v>264</v>
      </c>
      <c r="C18" s="783">
        <v>3369</v>
      </c>
      <c r="D18" s="784">
        <v>1.3911255357629513</v>
      </c>
    </row>
    <row r="19" spans="1:4" ht="17.149999999999999" customHeight="1" thickBot="1">
      <c r="A19" s="779">
        <v>13</v>
      </c>
      <c r="B19" s="780" t="s">
        <v>273</v>
      </c>
      <c r="C19" s="780">
        <v>3243</v>
      </c>
      <c r="D19" s="781">
        <v>1.3390976884770707</v>
      </c>
    </row>
    <row r="20" spans="1:4" ht="17.149999999999999" customHeight="1" thickBot="1">
      <c r="A20" s="782">
        <v>14</v>
      </c>
      <c r="B20" s="783" t="s">
        <v>272</v>
      </c>
      <c r="C20" s="783">
        <v>2822</v>
      </c>
      <c r="D20" s="784">
        <v>1.1652586114345647</v>
      </c>
    </row>
    <row r="21" spans="1:4" ht="17.149999999999999" customHeight="1" thickBot="1">
      <c r="A21" s="779">
        <v>15</v>
      </c>
      <c r="B21" s="780" t="s">
        <v>275</v>
      </c>
      <c r="C21" s="780">
        <v>2602</v>
      </c>
      <c r="D21" s="781">
        <v>1.0744163383957255</v>
      </c>
    </row>
    <row r="22" spans="1:4" ht="17.149999999999999" customHeight="1" thickBot="1">
      <c r="A22" s="782">
        <v>16</v>
      </c>
      <c r="B22" s="783" t="s">
        <v>257</v>
      </c>
      <c r="C22" s="783">
        <v>2481</v>
      </c>
      <c r="D22" s="784">
        <v>1.0244530882243639</v>
      </c>
    </row>
    <row r="23" spans="1:4" ht="17.149999999999999" customHeight="1" thickBot="1">
      <c r="A23" s="779">
        <v>17</v>
      </c>
      <c r="B23" s="780" t="s">
        <v>463</v>
      </c>
      <c r="C23" s="780">
        <v>2448</v>
      </c>
      <c r="D23" s="781">
        <v>1.0108267472685379</v>
      </c>
    </row>
    <row r="24" spans="1:4" ht="17.149999999999999" customHeight="1" thickBot="1">
      <c r="A24" s="782">
        <v>18</v>
      </c>
      <c r="B24" s="783" t="s">
        <v>274</v>
      </c>
      <c r="C24" s="783">
        <v>2326</v>
      </c>
      <c r="D24" s="784">
        <v>0.96045057767427267</v>
      </c>
    </row>
    <row r="25" spans="1:4" ht="17.149999999999999" customHeight="1" thickBot="1">
      <c r="A25" s="779">
        <v>19</v>
      </c>
      <c r="B25" s="780" t="s">
        <v>262</v>
      </c>
      <c r="C25" s="780">
        <v>2097</v>
      </c>
      <c r="D25" s="781">
        <v>0.86589202982929914</v>
      </c>
    </row>
    <row r="26" spans="1:4" ht="17.149999999999999" customHeight="1" thickBot="1">
      <c r="A26" s="782">
        <v>20</v>
      </c>
      <c r="B26" s="783" t="s">
        <v>266</v>
      </c>
      <c r="C26" s="783">
        <v>2045</v>
      </c>
      <c r="D26" s="784">
        <v>0.84442021983830073</v>
      </c>
    </row>
    <row r="27" spans="1:4" ht="17.149999999999999" customHeight="1" thickBot="1">
      <c r="A27" s="779">
        <v>21</v>
      </c>
      <c r="B27" s="780" t="s">
        <v>462</v>
      </c>
      <c r="C27" s="780">
        <v>1967</v>
      </c>
      <c r="D27" s="781">
        <v>0.81221250485180319</v>
      </c>
    </row>
    <row r="28" spans="1:4" ht="17.149999999999999" customHeight="1" thickBot="1">
      <c r="A28" s="782">
        <v>22</v>
      </c>
      <c r="B28" s="783" t="s">
        <v>259</v>
      </c>
      <c r="C28" s="783">
        <v>1843</v>
      </c>
      <c r="D28" s="784">
        <v>0.76101049641173024</v>
      </c>
    </row>
    <row r="29" spans="1:4" ht="17.149999999999999" customHeight="1" thickBot="1">
      <c r="A29" s="779">
        <v>23</v>
      </c>
      <c r="B29" s="780" t="s">
        <v>289</v>
      </c>
      <c r="C29" s="780">
        <v>1664</v>
      </c>
      <c r="D29" s="781">
        <v>0.68709791971194745</v>
      </c>
    </row>
    <row r="30" spans="1:4" ht="17.149999999999999" customHeight="1" thickBot="1">
      <c r="A30" s="782">
        <v>24</v>
      </c>
      <c r="B30" s="783" t="s">
        <v>269</v>
      </c>
      <c r="C30" s="783">
        <v>1654</v>
      </c>
      <c r="D30" s="784">
        <v>0.68296872548290921</v>
      </c>
    </row>
    <row r="31" spans="1:4" ht="18" customHeight="1" thickBot="1">
      <c r="A31" s="779">
        <v>25</v>
      </c>
      <c r="B31" s="780" t="s">
        <v>284</v>
      </c>
      <c r="C31" s="780">
        <v>1596</v>
      </c>
      <c r="D31" s="781">
        <v>0.65901939895448802</v>
      </c>
    </row>
    <row r="32" spans="1:4" ht="17.149999999999999" customHeight="1" thickBot="1">
      <c r="A32" s="782">
        <v>26</v>
      </c>
      <c r="B32" s="783" t="s">
        <v>484</v>
      </c>
      <c r="C32" s="783">
        <v>1580</v>
      </c>
      <c r="D32" s="784">
        <v>0.652412688188027</v>
      </c>
    </row>
    <row r="33" spans="1:12" ht="17.149999999999999" customHeight="1" thickBot="1">
      <c r="A33" s="779">
        <v>27</v>
      </c>
      <c r="B33" s="780" t="s">
        <v>476</v>
      </c>
      <c r="C33" s="780">
        <v>1548</v>
      </c>
      <c r="D33" s="781">
        <v>0.63919926665510496</v>
      </c>
    </row>
    <row r="34" spans="1:12" ht="17.149999999999999" customHeight="1" thickBot="1">
      <c r="A34" s="779">
        <v>28</v>
      </c>
      <c r="B34" s="780" t="s">
        <v>280</v>
      </c>
      <c r="C34" s="780">
        <v>1470</v>
      </c>
      <c r="D34" s="781">
        <v>0.60699155166860741</v>
      </c>
    </row>
    <row r="35" spans="1:12" ht="17.149999999999999" customHeight="1" thickBot="1">
      <c r="A35" s="782">
        <v>29</v>
      </c>
      <c r="B35" s="783" t="s">
        <v>279</v>
      </c>
      <c r="C35" s="783">
        <v>1468</v>
      </c>
      <c r="D35" s="784">
        <v>0.60616571282279974</v>
      </c>
    </row>
    <row r="36" spans="1:12" ht="17.149999999999999" customHeight="1" thickBot="1">
      <c r="A36" s="779">
        <v>30</v>
      </c>
      <c r="B36" s="780" t="s">
        <v>490</v>
      </c>
      <c r="C36" s="780">
        <v>1463</v>
      </c>
      <c r="D36" s="781">
        <v>0.60410111570828073</v>
      </c>
    </row>
    <row r="37" spans="1:12" ht="17.149999999999999" customHeight="1" thickBot="1">
      <c r="A37" s="1375"/>
      <c r="B37" s="1376"/>
      <c r="C37" s="785">
        <f>SUM(C7:C36)</f>
        <v>172133</v>
      </c>
      <c r="D37" s="786">
        <f>SUM(D7:D36)</f>
        <v>71.077059022702301</v>
      </c>
    </row>
    <row r="38" spans="1:12" ht="3.75" customHeight="1" thickTop="1">
      <c r="A38" s="1054"/>
      <c r="B38" s="1055"/>
      <c r="C38" s="1056"/>
      <c r="D38" s="1057"/>
      <c r="E38" s="1058"/>
      <c r="F38" s="1057"/>
      <c r="G38" s="1058"/>
      <c r="H38" s="1056"/>
      <c r="I38" s="1057"/>
      <c r="J38" s="1058"/>
      <c r="K38" s="1057"/>
      <c r="L38" s="1058"/>
    </row>
    <row r="39" spans="1:12">
      <c r="A39" s="771" t="s">
        <v>345</v>
      </c>
    </row>
    <row r="40" spans="1:12">
      <c r="D40" s="931"/>
    </row>
  </sheetData>
  <mergeCells count="3">
    <mergeCell ref="A5:B5"/>
    <mergeCell ref="C5:D5"/>
    <mergeCell ref="A37:B37"/>
  </mergeCells>
  <hyperlinks>
    <hyperlink ref="D4" location="'Indice tablas Mujeres'!A1" display="Indice" xr:uid="{00000000-0004-0000-21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7" orientation="portrait" r:id="rId1"/>
  <headerFooter differentFirst="1">
    <oddFooter>&amp;C&amp;P</oddFooter>
  </headerFooter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CD9BCD"/>
  </sheetPr>
  <dimension ref="A1:R215"/>
  <sheetViews>
    <sheetView view="pageBreakPreview" zoomScaleNormal="100" zoomScaleSheetLayoutView="100" zoomScalePageLayoutView="60" workbookViewId="0">
      <selection activeCell="A2" sqref="A2:N2"/>
    </sheetView>
  </sheetViews>
  <sheetFormatPr baseColWidth="10" defaultRowHeight="14.5"/>
  <cols>
    <col min="1" max="1" width="5.6328125" customWidth="1"/>
    <col min="2" max="2" width="4" customWidth="1"/>
    <col min="3" max="14" width="7.453125" customWidth="1"/>
  </cols>
  <sheetData>
    <row r="1" spans="1:18" s="195" customFormat="1" ht="55.4" customHeight="1">
      <c r="A1" s="1212" t="s">
        <v>548</v>
      </c>
      <c r="B1" s="180"/>
      <c r="C1" s="180"/>
      <c r="D1" s="180"/>
      <c r="E1" s="180"/>
      <c r="F1" s="234"/>
      <c r="G1" s="234"/>
      <c r="H1" s="234"/>
    </row>
    <row r="2" spans="1:18">
      <c r="A2" s="1238" t="s">
        <v>539</v>
      </c>
      <c r="B2" s="1238"/>
      <c r="C2" s="1238"/>
      <c r="D2" s="1238"/>
      <c r="E2" s="1238"/>
      <c r="F2" s="1238"/>
      <c r="G2" s="1238"/>
      <c r="H2" s="1238"/>
      <c r="I2" s="1238"/>
      <c r="J2" s="1238"/>
      <c r="K2" s="1238"/>
      <c r="L2" s="1238"/>
      <c r="M2" s="1238"/>
      <c r="N2" s="1238"/>
    </row>
    <row r="3" spans="1:18" ht="7.5" customHeight="1"/>
    <row r="4" spans="1:18" ht="17.149999999999999" customHeight="1">
      <c r="N4" s="926" t="s">
        <v>212</v>
      </c>
    </row>
    <row r="5" spans="1:18">
      <c r="A5" s="1363" t="s">
        <v>290</v>
      </c>
      <c r="B5" s="1363"/>
      <c r="C5" s="1363"/>
      <c r="D5" s="1363"/>
      <c r="E5" s="1363"/>
      <c r="F5" s="1363"/>
      <c r="G5" s="1363"/>
      <c r="H5" s="1363"/>
      <c r="I5" s="1363"/>
      <c r="J5" s="1363"/>
      <c r="K5" s="1363"/>
      <c r="L5" s="1363"/>
      <c r="M5" s="1363"/>
      <c r="N5" s="1363"/>
      <c r="O5" s="1363"/>
      <c r="P5" s="1363"/>
      <c r="Q5" s="1363"/>
      <c r="R5" s="1363"/>
    </row>
    <row r="6" spans="1:18">
      <c r="A6" s="1364"/>
      <c r="B6" s="1365"/>
      <c r="C6" s="1384" t="s">
        <v>297</v>
      </c>
      <c r="D6" s="1385"/>
      <c r="E6" s="1385"/>
      <c r="F6" s="1386"/>
      <c r="G6" s="1390" t="s">
        <v>291</v>
      </c>
      <c r="H6" s="1391"/>
      <c r="I6" s="1391"/>
      <c r="J6" s="1391"/>
      <c r="K6" s="1391"/>
      <c r="L6" s="1391"/>
      <c r="M6" s="1391"/>
      <c r="N6" s="1392"/>
      <c r="O6" s="1186"/>
      <c r="P6" s="1186"/>
      <c r="Q6" s="1186"/>
      <c r="R6" s="1186"/>
    </row>
    <row r="7" spans="1:18">
      <c r="A7" s="1364"/>
      <c r="B7" s="1365"/>
      <c r="C7" s="1387"/>
      <c r="D7" s="1388"/>
      <c r="E7" s="1388"/>
      <c r="F7" s="1389"/>
      <c r="G7" s="1393" t="s">
        <v>298</v>
      </c>
      <c r="H7" s="1394"/>
      <c r="I7" s="1394"/>
      <c r="J7" s="1395"/>
      <c r="K7" s="1393" t="s">
        <v>299</v>
      </c>
      <c r="L7" s="1394"/>
      <c r="M7" s="1394"/>
      <c r="N7" s="1395"/>
      <c r="O7" s="1380" t="s">
        <v>465</v>
      </c>
      <c r="P7" s="1381"/>
      <c r="Q7" s="1381"/>
      <c r="R7" s="1382"/>
    </row>
    <row r="8" spans="1:18">
      <c r="A8" s="717"/>
      <c r="B8" s="718"/>
      <c r="C8" s="1369" t="s">
        <v>234</v>
      </c>
      <c r="D8" s="1370"/>
      <c r="E8" s="1369" t="s">
        <v>235</v>
      </c>
      <c r="F8" s="1370"/>
      <c r="G8" s="1369" t="s">
        <v>234</v>
      </c>
      <c r="H8" s="1370"/>
      <c r="I8" s="1369" t="s">
        <v>235</v>
      </c>
      <c r="J8" s="1370"/>
      <c r="K8" s="1369" t="s">
        <v>234</v>
      </c>
      <c r="L8" s="1370"/>
      <c r="M8" s="1369" t="s">
        <v>235</v>
      </c>
      <c r="N8" s="1370"/>
      <c r="O8" s="1369" t="s">
        <v>234</v>
      </c>
      <c r="P8" s="1370"/>
      <c r="Q8" s="1369" t="s">
        <v>235</v>
      </c>
      <c r="R8" s="1370"/>
    </row>
    <row r="9" spans="1:18">
      <c r="A9" s="719" t="s">
        <v>292</v>
      </c>
      <c r="B9" s="720" t="s">
        <v>293</v>
      </c>
      <c r="C9" s="721" t="s">
        <v>294</v>
      </c>
      <c r="D9" s="721" t="s">
        <v>295</v>
      </c>
      <c r="E9" s="721" t="s">
        <v>294</v>
      </c>
      <c r="F9" s="721" t="s">
        <v>296</v>
      </c>
      <c r="G9" s="721" t="s">
        <v>294</v>
      </c>
      <c r="H9" s="721" t="s">
        <v>295</v>
      </c>
      <c r="I9" s="721" t="s">
        <v>294</v>
      </c>
      <c r="J9" s="721" t="s">
        <v>296</v>
      </c>
      <c r="K9" s="721" t="s">
        <v>294</v>
      </c>
      <c r="L9" s="721" t="s">
        <v>295</v>
      </c>
      <c r="M9" s="721" t="s">
        <v>294</v>
      </c>
      <c r="N9" s="721" t="s">
        <v>296</v>
      </c>
      <c r="O9" s="721" t="s">
        <v>294</v>
      </c>
      <c r="P9" s="721" t="s">
        <v>295</v>
      </c>
      <c r="Q9" s="721" t="s">
        <v>294</v>
      </c>
      <c r="R9" s="721" t="s">
        <v>296</v>
      </c>
    </row>
    <row r="10" spans="1:18">
      <c r="A10" s="1360" t="s">
        <v>312</v>
      </c>
      <c r="B10" s="1187">
        <v>1</v>
      </c>
      <c r="C10" s="728">
        <v>69653</v>
      </c>
      <c r="D10" s="729">
        <f>100*C10/(C10+E10)</f>
        <v>51.817823373183849</v>
      </c>
      <c r="E10" s="728">
        <v>64766</v>
      </c>
      <c r="F10" s="729">
        <f>100*E10/(C10+E10)</f>
        <v>48.182176626816151</v>
      </c>
      <c r="G10" s="728">
        <v>54388</v>
      </c>
      <c r="H10" s="729">
        <f>100*G10/(G10+I10)</f>
        <v>58.299300039660849</v>
      </c>
      <c r="I10" s="728">
        <v>38903</v>
      </c>
      <c r="J10" s="729">
        <f>100*I10/(G10+I10)</f>
        <v>41.700699960339151</v>
      </c>
      <c r="K10" s="728">
        <v>15089</v>
      </c>
      <c r="L10" s="729">
        <f>100*K10/(K10+M10)</f>
        <v>37.163193931333431</v>
      </c>
      <c r="M10" s="728">
        <v>25513</v>
      </c>
      <c r="N10" s="729">
        <f>100*M10/(K10+M10)</f>
        <v>62.836806068666569</v>
      </c>
      <c r="O10" s="787">
        <v>176</v>
      </c>
      <c r="P10" s="788">
        <f>100*O10/(O10+Q10)</f>
        <v>33.460076045627375</v>
      </c>
      <c r="Q10" s="787">
        <v>350</v>
      </c>
      <c r="R10" s="788">
        <f>100*Q10/(O10+Q10)</f>
        <v>66.539923954372625</v>
      </c>
    </row>
    <row r="11" spans="1:18">
      <c r="A11" s="1361"/>
      <c r="B11" s="1188">
        <v>2</v>
      </c>
      <c r="C11" s="723">
        <v>67342</v>
      </c>
      <c r="D11" s="724">
        <f t="shared" ref="D11:D74" si="0">100*C11/(C11+E11)</f>
        <v>52.91353678850929</v>
      </c>
      <c r="E11" s="723">
        <v>59926</v>
      </c>
      <c r="F11" s="724">
        <f t="shared" ref="F11:F74" si="1">100*E11/(C11+E11)</f>
        <v>47.08646321149071</v>
      </c>
      <c r="G11" s="723">
        <v>51513</v>
      </c>
      <c r="H11" s="724">
        <f t="shared" ref="H11:H74" si="2">100*G11/(G11+I11)</f>
        <v>58.807479793597878</v>
      </c>
      <c r="I11" s="723">
        <v>36083</v>
      </c>
      <c r="J11" s="724">
        <f t="shared" ref="J11:J74" si="3">100*I11/(G11+I11)</f>
        <v>41.192520206402122</v>
      </c>
      <c r="K11" s="723">
        <v>15631</v>
      </c>
      <c r="L11" s="724">
        <f t="shared" ref="L11:L74" si="4">100*K11/(K11+M11)</f>
        <v>39.855682194854538</v>
      </c>
      <c r="M11" s="723">
        <v>23588</v>
      </c>
      <c r="N11" s="724">
        <f t="shared" ref="N11:N74" si="5">100*M11/(K11+M11)</f>
        <v>60.144317805145462</v>
      </c>
      <c r="O11" s="790">
        <v>198</v>
      </c>
      <c r="P11" s="791">
        <f t="shared" ref="P11:P74" si="6">100*O11/(O11+Q11)</f>
        <v>43.70860927152318</v>
      </c>
      <c r="Q11" s="790">
        <v>255</v>
      </c>
      <c r="R11" s="791">
        <f t="shared" ref="R11:R74" si="7">100*Q11/(O11+Q11)</f>
        <v>56.29139072847682</v>
      </c>
    </row>
    <row r="12" spans="1:18">
      <c r="A12" s="1361"/>
      <c r="B12" s="1188">
        <v>3</v>
      </c>
      <c r="C12" s="723">
        <v>67253</v>
      </c>
      <c r="D12" s="724">
        <f t="shared" si="0"/>
        <v>52.585775498076501</v>
      </c>
      <c r="E12" s="723">
        <v>60639</v>
      </c>
      <c r="F12" s="724">
        <f t="shared" si="1"/>
        <v>47.414224501923499</v>
      </c>
      <c r="G12" s="723">
        <v>50361</v>
      </c>
      <c r="H12" s="724">
        <f t="shared" si="2"/>
        <v>58.594731698236146</v>
      </c>
      <c r="I12" s="723">
        <v>35587</v>
      </c>
      <c r="J12" s="724">
        <f t="shared" si="3"/>
        <v>41.405268301763854</v>
      </c>
      <c r="K12" s="723">
        <v>16597</v>
      </c>
      <c r="L12" s="724">
        <f t="shared" si="4"/>
        <v>40.47061692270178</v>
      </c>
      <c r="M12" s="723">
        <v>24413</v>
      </c>
      <c r="N12" s="724">
        <f t="shared" si="5"/>
        <v>59.52938307729822</v>
      </c>
      <c r="O12" s="790">
        <v>295</v>
      </c>
      <c r="P12" s="791">
        <f t="shared" si="6"/>
        <v>31.58458244111349</v>
      </c>
      <c r="Q12" s="790">
        <v>639</v>
      </c>
      <c r="R12" s="791">
        <f t="shared" si="7"/>
        <v>68.415417558886503</v>
      </c>
    </row>
    <row r="13" spans="1:18">
      <c r="A13" s="1361"/>
      <c r="B13" s="1188">
        <v>4</v>
      </c>
      <c r="C13" s="723">
        <v>63383</v>
      </c>
      <c r="D13" s="724">
        <f t="shared" si="0"/>
        <v>52.816965959751677</v>
      </c>
      <c r="E13" s="723">
        <v>56622</v>
      </c>
      <c r="F13" s="724">
        <f t="shared" si="1"/>
        <v>47.183034040248323</v>
      </c>
      <c r="G13" s="723">
        <v>47613</v>
      </c>
      <c r="H13" s="724">
        <f t="shared" si="2"/>
        <v>58.83595922150139</v>
      </c>
      <c r="I13" s="723">
        <v>33312</v>
      </c>
      <c r="J13" s="724">
        <f t="shared" si="3"/>
        <v>41.16404077849861</v>
      </c>
      <c r="K13" s="723">
        <v>15599</v>
      </c>
      <c r="L13" s="724">
        <f t="shared" si="4"/>
        <v>40.326249935370456</v>
      </c>
      <c r="M13" s="723">
        <v>23083</v>
      </c>
      <c r="N13" s="724">
        <f t="shared" si="5"/>
        <v>59.673750064629544</v>
      </c>
      <c r="O13" s="790">
        <v>171</v>
      </c>
      <c r="P13" s="791">
        <f t="shared" si="6"/>
        <v>42.964824120603012</v>
      </c>
      <c r="Q13" s="790">
        <v>227</v>
      </c>
      <c r="R13" s="791">
        <f t="shared" si="7"/>
        <v>57.035175879396988</v>
      </c>
    </row>
    <row r="14" spans="1:18">
      <c r="A14" s="1361"/>
      <c r="B14" s="1188">
        <v>5</v>
      </c>
      <c r="C14" s="723">
        <v>66460</v>
      </c>
      <c r="D14" s="724">
        <f t="shared" si="0"/>
        <v>53.682926632256603</v>
      </c>
      <c r="E14" s="723">
        <v>57341</v>
      </c>
      <c r="F14" s="724">
        <f t="shared" si="1"/>
        <v>46.317073367743397</v>
      </c>
      <c r="G14" s="723">
        <v>50155</v>
      </c>
      <c r="H14" s="724">
        <f t="shared" si="2"/>
        <v>59.712598518941832</v>
      </c>
      <c r="I14" s="723">
        <v>33839</v>
      </c>
      <c r="J14" s="724">
        <f t="shared" si="3"/>
        <v>40.287401481058168</v>
      </c>
      <c r="K14" s="723">
        <v>15998</v>
      </c>
      <c r="L14" s="724">
        <f t="shared" si="4"/>
        <v>40.889456869009585</v>
      </c>
      <c r="M14" s="723">
        <v>23127</v>
      </c>
      <c r="N14" s="724">
        <f t="shared" si="5"/>
        <v>59.110543130990415</v>
      </c>
      <c r="O14" s="790">
        <v>307</v>
      </c>
      <c r="P14" s="791">
        <f t="shared" si="6"/>
        <v>45.014662756598241</v>
      </c>
      <c r="Q14" s="790">
        <v>375</v>
      </c>
      <c r="R14" s="791">
        <f t="shared" si="7"/>
        <v>54.985337243401759</v>
      </c>
    </row>
    <row r="15" spans="1:18">
      <c r="A15" s="1361"/>
      <c r="B15" s="1188">
        <v>6</v>
      </c>
      <c r="C15" s="723">
        <v>79396</v>
      </c>
      <c r="D15" s="724">
        <f t="shared" si="0"/>
        <v>54.254105137999602</v>
      </c>
      <c r="E15" s="723">
        <v>66945</v>
      </c>
      <c r="F15" s="724">
        <f t="shared" si="1"/>
        <v>45.745894862000398</v>
      </c>
      <c r="G15" s="723">
        <v>59211</v>
      </c>
      <c r="H15" s="724">
        <f t="shared" si="2"/>
        <v>60.027372262773724</v>
      </c>
      <c r="I15" s="723">
        <v>39429</v>
      </c>
      <c r="J15" s="724">
        <f t="shared" si="3"/>
        <v>39.972627737226276</v>
      </c>
      <c r="K15" s="723">
        <v>19867</v>
      </c>
      <c r="L15" s="724">
        <f t="shared" si="4"/>
        <v>42.189424506264601</v>
      </c>
      <c r="M15" s="723">
        <v>27223</v>
      </c>
      <c r="N15" s="724">
        <f t="shared" si="5"/>
        <v>57.810575493735399</v>
      </c>
      <c r="O15" s="790">
        <v>318</v>
      </c>
      <c r="P15" s="791">
        <f t="shared" si="6"/>
        <v>52.045826513911621</v>
      </c>
      <c r="Q15" s="790">
        <v>293</v>
      </c>
      <c r="R15" s="791">
        <f t="shared" si="7"/>
        <v>47.954173486088379</v>
      </c>
    </row>
    <row r="16" spans="1:18">
      <c r="A16" s="1361"/>
      <c r="B16" s="1188">
        <v>7</v>
      </c>
      <c r="C16" s="723">
        <v>87625</v>
      </c>
      <c r="D16" s="724">
        <f t="shared" si="0"/>
        <v>53.419780407362026</v>
      </c>
      <c r="E16" s="723">
        <v>76406</v>
      </c>
      <c r="F16" s="724">
        <f t="shared" si="1"/>
        <v>46.580219592637974</v>
      </c>
      <c r="G16" s="723">
        <v>66303</v>
      </c>
      <c r="H16" s="724">
        <f t="shared" si="2"/>
        <v>59.728127702507926</v>
      </c>
      <c r="I16" s="723">
        <v>44705</v>
      </c>
      <c r="J16" s="724">
        <f t="shared" si="3"/>
        <v>40.271872297492074</v>
      </c>
      <c r="K16" s="723">
        <v>20881</v>
      </c>
      <c r="L16" s="724">
        <f t="shared" si="4"/>
        <v>40.054093455075581</v>
      </c>
      <c r="M16" s="723">
        <v>31251</v>
      </c>
      <c r="N16" s="724">
        <f t="shared" si="5"/>
        <v>59.945906544924419</v>
      </c>
      <c r="O16" s="790">
        <v>441</v>
      </c>
      <c r="P16" s="791">
        <f t="shared" si="6"/>
        <v>49.494949494949495</v>
      </c>
      <c r="Q16" s="790">
        <v>450</v>
      </c>
      <c r="R16" s="791">
        <f t="shared" si="7"/>
        <v>50.505050505050505</v>
      </c>
    </row>
    <row r="17" spans="1:18">
      <c r="A17" s="1361"/>
      <c r="B17" s="1188">
        <v>8</v>
      </c>
      <c r="C17" s="723">
        <v>55799</v>
      </c>
      <c r="D17" s="724">
        <f t="shared" si="0"/>
        <v>53.948564246350188</v>
      </c>
      <c r="E17" s="723">
        <v>47631</v>
      </c>
      <c r="F17" s="724">
        <f t="shared" si="1"/>
        <v>46.051435753649812</v>
      </c>
      <c r="G17" s="723">
        <v>43170</v>
      </c>
      <c r="H17" s="724">
        <f t="shared" si="2"/>
        <v>60.541040851529303</v>
      </c>
      <c r="I17" s="723">
        <v>28137</v>
      </c>
      <c r="J17" s="724">
        <f t="shared" si="3"/>
        <v>39.458959148470697</v>
      </c>
      <c r="K17" s="723">
        <v>12491</v>
      </c>
      <c r="L17" s="724">
        <f t="shared" si="4"/>
        <v>39.407514906773514</v>
      </c>
      <c r="M17" s="723">
        <v>19206</v>
      </c>
      <c r="N17" s="724">
        <f t="shared" si="5"/>
        <v>60.592485093226486</v>
      </c>
      <c r="O17" s="790">
        <v>138</v>
      </c>
      <c r="P17" s="791">
        <f t="shared" si="6"/>
        <v>32.394366197183096</v>
      </c>
      <c r="Q17" s="790">
        <v>288</v>
      </c>
      <c r="R17" s="791">
        <f t="shared" si="7"/>
        <v>67.605633802816897</v>
      </c>
    </row>
    <row r="18" spans="1:18">
      <c r="A18" s="1361"/>
      <c r="B18" s="1188">
        <v>9</v>
      </c>
      <c r="C18" s="723">
        <v>79813</v>
      </c>
      <c r="D18" s="724">
        <f t="shared" si="0"/>
        <v>49.282494597097873</v>
      </c>
      <c r="E18" s="723">
        <v>82137</v>
      </c>
      <c r="F18" s="724">
        <f t="shared" si="1"/>
        <v>50.717505402902127</v>
      </c>
      <c r="G18" s="723">
        <v>58082</v>
      </c>
      <c r="H18" s="724">
        <f t="shared" si="2"/>
        <v>57.381940327998421</v>
      </c>
      <c r="I18" s="723">
        <v>43138</v>
      </c>
      <c r="J18" s="724">
        <f t="shared" si="3"/>
        <v>42.618059672001579</v>
      </c>
      <c r="K18" s="723">
        <v>21190</v>
      </c>
      <c r="L18" s="724">
        <f t="shared" si="4"/>
        <v>36.346483704974268</v>
      </c>
      <c r="M18" s="723">
        <v>37110</v>
      </c>
      <c r="N18" s="724">
        <f t="shared" si="5"/>
        <v>63.653516295025732</v>
      </c>
      <c r="O18" s="790">
        <v>541</v>
      </c>
      <c r="P18" s="791">
        <f t="shared" si="6"/>
        <v>22.263374485596707</v>
      </c>
      <c r="Q18" s="790">
        <v>1889</v>
      </c>
      <c r="R18" s="791">
        <f t="shared" si="7"/>
        <v>77.736625514403286</v>
      </c>
    </row>
    <row r="19" spans="1:18">
      <c r="A19" s="1361"/>
      <c r="B19" s="1188">
        <v>10</v>
      </c>
      <c r="C19" s="723">
        <v>82202</v>
      </c>
      <c r="D19" s="724">
        <f t="shared" si="0"/>
        <v>49.203308871942824</v>
      </c>
      <c r="E19" s="723">
        <v>84864</v>
      </c>
      <c r="F19" s="724">
        <f t="shared" si="1"/>
        <v>50.796691128057176</v>
      </c>
      <c r="G19" s="723">
        <v>57233</v>
      </c>
      <c r="H19" s="724">
        <f t="shared" si="2"/>
        <v>57.257620776934083</v>
      </c>
      <c r="I19" s="723">
        <v>42724</v>
      </c>
      <c r="J19" s="724">
        <f t="shared" si="3"/>
        <v>42.742379223065917</v>
      </c>
      <c r="K19" s="723">
        <v>24596</v>
      </c>
      <c r="L19" s="724">
        <f t="shared" si="4"/>
        <v>37.657505932787259</v>
      </c>
      <c r="M19" s="723">
        <v>40719</v>
      </c>
      <c r="N19" s="724">
        <f t="shared" si="5"/>
        <v>62.342494067212741</v>
      </c>
      <c r="O19" s="790">
        <v>373</v>
      </c>
      <c r="P19" s="791">
        <f t="shared" si="6"/>
        <v>20.791527313266442</v>
      </c>
      <c r="Q19" s="790">
        <v>1421</v>
      </c>
      <c r="R19" s="791">
        <f t="shared" si="7"/>
        <v>79.208472686733558</v>
      </c>
    </row>
    <row r="20" spans="1:18">
      <c r="A20" s="1361"/>
      <c r="B20" s="1188">
        <v>11</v>
      </c>
      <c r="C20" s="723">
        <v>77766</v>
      </c>
      <c r="D20" s="724">
        <f t="shared" si="0"/>
        <v>52.457755742183551</v>
      </c>
      <c r="E20" s="723">
        <v>70479</v>
      </c>
      <c r="F20" s="724">
        <f t="shared" si="1"/>
        <v>47.542244257816449</v>
      </c>
      <c r="G20" s="723">
        <v>56280</v>
      </c>
      <c r="H20" s="724">
        <f t="shared" si="2"/>
        <v>59.402805484310186</v>
      </c>
      <c r="I20" s="723">
        <v>38463</v>
      </c>
      <c r="J20" s="724">
        <f t="shared" si="3"/>
        <v>40.597194515689814</v>
      </c>
      <c r="K20" s="723">
        <v>21273</v>
      </c>
      <c r="L20" s="724">
        <f t="shared" si="4"/>
        <v>40.369287991498403</v>
      </c>
      <c r="M20" s="723">
        <v>31423</v>
      </c>
      <c r="N20" s="724">
        <f t="shared" si="5"/>
        <v>59.630712008501597</v>
      </c>
      <c r="O20" s="790">
        <v>213</v>
      </c>
      <c r="P20" s="791">
        <f t="shared" si="6"/>
        <v>26.426799007444167</v>
      </c>
      <c r="Q20" s="790">
        <v>593</v>
      </c>
      <c r="R20" s="791">
        <f t="shared" si="7"/>
        <v>73.573200992555826</v>
      </c>
    </row>
    <row r="21" spans="1:18">
      <c r="A21" s="1362"/>
      <c r="B21" s="1189">
        <v>12</v>
      </c>
      <c r="C21" s="726">
        <v>68576</v>
      </c>
      <c r="D21" s="727">
        <f t="shared" si="0"/>
        <v>50.446155996439579</v>
      </c>
      <c r="E21" s="726">
        <v>67363</v>
      </c>
      <c r="F21" s="727">
        <f t="shared" si="1"/>
        <v>49.553844003560421</v>
      </c>
      <c r="G21" s="726">
        <v>48235</v>
      </c>
      <c r="H21" s="727">
        <f t="shared" si="2"/>
        <v>57.252225519287833</v>
      </c>
      <c r="I21" s="726">
        <v>36015</v>
      </c>
      <c r="J21" s="727">
        <f t="shared" si="3"/>
        <v>42.747774480712167</v>
      </c>
      <c r="K21" s="726">
        <v>20185</v>
      </c>
      <c r="L21" s="727">
        <f t="shared" si="4"/>
        <v>39.343143943085472</v>
      </c>
      <c r="M21" s="726">
        <v>31120</v>
      </c>
      <c r="N21" s="727">
        <f t="shared" si="5"/>
        <v>60.656856056914528</v>
      </c>
      <c r="O21" s="792">
        <v>156</v>
      </c>
      <c r="P21" s="793">
        <f t="shared" si="6"/>
        <v>40.625</v>
      </c>
      <c r="Q21" s="792">
        <v>228</v>
      </c>
      <c r="R21" s="793">
        <f t="shared" si="7"/>
        <v>59.375</v>
      </c>
    </row>
    <row r="22" spans="1:18">
      <c r="A22" s="1383" t="s">
        <v>314</v>
      </c>
      <c r="B22" s="1187">
        <v>1</v>
      </c>
      <c r="C22" s="728">
        <v>62714</v>
      </c>
      <c r="D22" s="729">
        <f t="shared" si="0"/>
        <v>52.932140445644833</v>
      </c>
      <c r="E22" s="728">
        <v>55766</v>
      </c>
      <c r="F22" s="729">
        <f t="shared" si="1"/>
        <v>47.067859554355167</v>
      </c>
      <c r="G22" s="728">
        <v>47236</v>
      </c>
      <c r="H22" s="729">
        <f t="shared" si="2"/>
        <v>59.355130557161168</v>
      </c>
      <c r="I22" s="728">
        <v>32346</v>
      </c>
      <c r="J22" s="729">
        <f t="shared" si="3"/>
        <v>40.644869442838832</v>
      </c>
      <c r="K22" s="728">
        <v>15251</v>
      </c>
      <c r="L22" s="729">
        <f t="shared" si="4"/>
        <v>39.725456487197519</v>
      </c>
      <c r="M22" s="728">
        <v>23140</v>
      </c>
      <c r="N22" s="729">
        <f t="shared" si="5"/>
        <v>60.274543512802481</v>
      </c>
      <c r="O22" s="787">
        <v>227</v>
      </c>
      <c r="P22" s="788">
        <f t="shared" si="6"/>
        <v>44.773175542406314</v>
      </c>
      <c r="Q22" s="787">
        <v>280</v>
      </c>
      <c r="R22" s="788">
        <f t="shared" si="7"/>
        <v>55.226824457593686</v>
      </c>
    </row>
    <row r="23" spans="1:18">
      <c r="A23" s="1361"/>
      <c r="B23" s="1188">
        <v>2</v>
      </c>
      <c r="C23" s="723">
        <v>66478</v>
      </c>
      <c r="D23" s="724">
        <f t="shared" si="0"/>
        <v>53.738703054015168</v>
      </c>
      <c r="E23" s="723">
        <v>57228</v>
      </c>
      <c r="F23" s="724">
        <f t="shared" si="1"/>
        <v>46.261296945984832</v>
      </c>
      <c r="G23" s="723">
        <v>49488</v>
      </c>
      <c r="H23" s="724">
        <f t="shared" si="2"/>
        <v>60.136342094710365</v>
      </c>
      <c r="I23" s="723">
        <v>32805</v>
      </c>
      <c r="J23" s="724">
        <f t="shared" si="3"/>
        <v>39.863657905289635</v>
      </c>
      <c r="K23" s="723">
        <v>16836</v>
      </c>
      <c r="L23" s="724">
        <f t="shared" si="4"/>
        <v>41.050398654085292</v>
      </c>
      <c r="M23" s="723">
        <v>24177</v>
      </c>
      <c r="N23" s="724">
        <f t="shared" si="5"/>
        <v>58.949601345914708</v>
      </c>
      <c r="O23" s="790">
        <v>154</v>
      </c>
      <c r="P23" s="791">
        <f t="shared" si="6"/>
        <v>38.5</v>
      </c>
      <c r="Q23" s="790">
        <v>246</v>
      </c>
      <c r="R23" s="791">
        <f t="shared" si="7"/>
        <v>61.5</v>
      </c>
    </row>
    <row r="24" spans="1:18">
      <c r="A24" s="1361"/>
      <c r="B24" s="1188">
        <v>3</v>
      </c>
      <c r="C24" s="723">
        <v>75008</v>
      </c>
      <c r="D24" s="724">
        <f t="shared" si="0"/>
        <v>53.240964197495813</v>
      </c>
      <c r="E24" s="723">
        <v>65876</v>
      </c>
      <c r="F24" s="724">
        <f t="shared" si="1"/>
        <v>46.759035802504187</v>
      </c>
      <c r="G24" s="723">
        <v>55094</v>
      </c>
      <c r="H24" s="724">
        <f t="shared" si="2"/>
        <v>59.539839840921616</v>
      </c>
      <c r="I24" s="723">
        <v>37439</v>
      </c>
      <c r="J24" s="724">
        <f t="shared" si="3"/>
        <v>40.460160159078384</v>
      </c>
      <c r="K24" s="723">
        <v>19685</v>
      </c>
      <c r="L24" s="724">
        <f t="shared" si="4"/>
        <v>41.150155737190879</v>
      </c>
      <c r="M24" s="723">
        <v>28152</v>
      </c>
      <c r="N24" s="724">
        <f t="shared" si="5"/>
        <v>58.849844262809121</v>
      </c>
      <c r="O24" s="790">
        <v>229</v>
      </c>
      <c r="P24" s="791">
        <f t="shared" si="6"/>
        <v>44.552529182879375</v>
      </c>
      <c r="Q24" s="790">
        <v>285</v>
      </c>
      <c r="R24" s="791">
        <f t="shared" si="7"/>
        <v>55.447470817120625</v>
      </c>
    </row>
    <row r="25" spans="1:18">
      <c r="A25" s="1361"/>
      <c r="B25" s="1188">
        <v>4</v>
      </c>
      <c r="C25" s="723">
        <v>68943</v>
      </c>
      <c r="D25" s="724">
        <f t="shared" si="0"/>
        <v>53.630437488331573</v>
      </c>
      <c r="E25" s="723">
        <v>59609</v>
      </c>
      <c r="F25" s="724">
        <f t="shared" si="1"/>
        <v>46.369562511668427</v>
      </c>
      <c r="G25" s="723">
        <v>50641</v>
      </c>
      <c r="H25" s="724">
        <f t="shared" si="2"/>
        <v>59.795725587436536</v>
      </c>
      <c r="I25" s="723">
        <v>34049</v>
      </c>
      <c r="J25" s="724">
        <f t="shared" si="3"/>
        <v>40.204274412563464</v>
      </c>
      <c r="K25" s="723">
        <v>18074</v>
      </c>
      <c r="L25" s="724">
        <f t="shared" si="4"/>
        <v>41.630772774386735</v>
      </c>
      <c r="M25" s="723">
        <v>25341</v>
      </c>
      <c r="N25" s="724">
        <f t="shared" si="5"/>
        <v>58.369227225613265</v>
      </c>
      <c r="O25" s="790">
        <v>228</v>
      </c>
      <c r="P25" s="791">
        <f t="shared" si="6"/>
        <v>51.006711409395976</v>
      </c>
      <c r="Q25" s="790">
        <v>219</v>
      </c>
      <c r="R25" s="791">
        <f t="shared" si="7"/>
        <v>48.993288590604024</v>
      </c>
    </row>
    <row r="26" spans="1:18">
      <c r="A26" s="1361"/>
      <c r="B26" s="1188">
        <v>5</v>
      </c>
      <c r="C26" s="723">
        <v>79131</v>
      </c>
      <c r="D26" s="724">
        <f t="shared" si="0"/>
        <v>53.955039171968011</v>
      </c>
      <c r="E26" s="723">
        <v>67530</v>
      </c>
      <c r="F26" s="724">
        <f t="shared" si="1"/>
        <v>46.044960828031989</v>
      </c>
      <c r="G26" s="723">
        <v>58571</v>
      </c>
      <c r="H26" s="724">
        <f t="shared" si="2"/>
        <v>59.980542754736305</v>
      </c>
      <c r="I26" s="723">
        <v>39079</v>
      </c>
      <c r="J26" s="724">
        <f t="shared" si="3"/>
        <v>40.019457245263695</v>
      </c>
      <c r="K26" s="723">
        <v>20342</v>
      </c>
      <c r="L26" s="724">
        <f t="shared" si="4"/>
        <v>41.898210129554492</v>
      </c>
      <c r="M26" s="723">
        <v>28209</v>
      </c>
      <c r="N26" s="724">
        <f t="shared" si="5"/>
        <v>58.101789870445508</v>
      </c>
      <c r="O26" s="790">
        <v>218</v>
      </c>
      <c r="P26" s="791">
        <f t="shared" si="6"/>
        <v>47.391304347826086</v>
      </c>
      <c r="Q26" s="790">
        <v>242</v>
      </c>
      <c r="R26" s="791">
        <f t="shared" si="7"/>
        <v>52.608695652173914</v>
      </c>
    </row>
    <row r="27" spans="1:18">
      <c r="A27" s="1361"/>
      <c r="B27" s="1188">
        <v>6</v>
      </c>
      <c r="C27" s="723">
        <v>85634</v>
      </c>
      <c r="D27" s="724">
        <f t="shared" si="0"/>
        <v>54.927743532837724</v>
      </c>
      <c r="E27" s="723">
        <v>70269</v>
      </c>
      <c r="F27" s="724">
        <f t="shared" si="1"/>
        <v>45.072256467162276</v>
      </c>
      <c r="G27" s="723">
        <v>62148</v>
      </c>
      <c r="H27" s="724">
        <f t="shared" si="2"/>
        <v>60.922244441830372</v>
      </c>
      <c r="I27" s="723">
        <v>39864</v>
      </c>
      <c r="J27" s="724">
        <f t="shared" si="3"/>
        <v>39.077755558169628</v>
      </c>
      <c r="K27" s="723">
        <v>23197</v>
      </c>
      <c r="L27" s="724">
        <f t="shared" si="4"/>
        <v>43.573897362686907</v>
      </c>
      <c r="M27" s="723">
        <v>30039</v>
      </c>
      <c r="N27" s="724">
        <f t="shared" si="5"/>
        <v>56.426102637313093</v>
      </c>
      <c r="O27" s="790">
        <v>289</v>
      </c>
      <c r="P27" s="791">
        <f t="shared" si="6"/>
        <v>44.122137404580151</v>
      </c>
      <c r="Q27" s="790">
        <v>366</v>
      </c>
      <c r="R27" s="791">
        <f t="shared" si="7"/>
        <v>55.877862595419849</v>
      </c>
    </row>
    <row r="28" spans="1:18">
      <c r="A28" s="1361"/>
      <c r="B28" s="1188">
        <v>7</v>
      </c>
      <c r="C28" s="723">
        <v>88953</v>
      </c>
      <c r="D28" s="724">
        <f t="shared" si="0"/>
        <v>54.095818433919582</v>
      </c>
      <c r="E28" s="723">
        <v>75483</v>
      </c>
      <c r="F28" s="724">
        <f t="shared" si="1"/>
        <v>45.904181566080418</v>
      </c>
      <c r="G28" s="723">
        <v>67155</v>
      </c>
      <c r="H28" s="724">
        <f t="shared" si="2"/>
        <v>60.291965560274008</v>
      </c>
      <c r="I28" s="723">
        <v>44228</v>
      </c>
      <c r="J28" s="724">
        <f t="shared" si="3"/>
        <v>39.708034439725992</v>
      </c>
      <c r="K28" s="723">
        <v>21556</v>
      </c>
      <c r="L28" s="724">
        <f t="shared" si="4"/>
        <v>41.008275468467609</v>
      </c>
      <c r="M28" s="723">
        <v>31009</v>
      </c>
      <c r="N28" s="724">
        <f t="shared" si="5"/>
        <v>58.991724531532391</v>
      </c>
      <c r="O28" s="790">
        <v>242</v>
      </c>
      <c r="P28" s="791">
        <f t="shared" si="6"/>
        <v>49.590163934426229</v>
      </c>
      <c r="Q28" s="790">
        <v>246</v>
      </c>
      <c r="R28" s="791">
        <f t="shared" si="7"/>
        <v>50.409836065573771</v>
      </c>
    </row>
    <row r="29" spans="1:18">
      <c r="A29" s="1361"/>
      <c r="B29" s="1188">
        <v>8</v>
      </c>
      <c r="C29" s="723">
        <v>62539</v>
      </c>
      <c r="D29" s="724">
        <f t="shared" si="0"/>
        <v>55.40455540101172</v>
      </c>
      <c r="E29" s="723">
        <v>50338</v>
      </c>
      <c r="F29" s="724">
        <f t="shared" si="1"/>
        <v>44.59544459898828</v>
      </c>
      <c r="G29" s="723">
        <v>48191</v>
      </c>
      <c r="H29" s="724">
        <f t="shared" si="2"/>
        <v>61.9931563239683</v>
      </c>
      <c r="I29" s="723">
        <v>29545</v>
      </c>
      <c r="J29" s="724">
        <f t="shared" si="3"/>
        <v>38.0068436760317</v>
      </c>
      <c r="K29" s="723">
        <v>14213</v>
      </c>
      <c r="L29" s="724">
        <f t="shared" si="4"/>
        <v>40.844301396631991</v>
      </c>
      <c r="M29" s="723">
        <v>20585</v>
      </c>
      <c r="N29" s="724">
        <f t="shared" si="5"/>
        <v>59.155698603368009</v>
      </c>
      <c r="O29" s="790">
        <v>135</v>
      </c>
      <c r="P29" s="791">
        <f t="shared" si="6"/>
        <v>39.358600583090379</v>
      </c>
      <c r="Q29" s="790">
        <v>208</v>
      </c>
      <c r="R29" s="791">
        <f t="shared" si="7"/>
        <v>60.641399416909621</v>
      </c>
    </row>
    <row r="30" spans="1:18">
      <c r="A30" s="1361"/>
      <c r="B30" s="1188">
        <v>9</v>
      </c>
      <c r="C30" s="723">
        <v>84805</v>
      </c>
      <c r="D30" s="724">
        <f t="shared" si="0"/>
        <v>50.545959541775439</v>
      </c>
      <c r="E30" s="723">
        <v>82973</v>
      </c>
      <c r="F30" s="724">
        <f t="shared" si="1"/>
        <v>49.454040458224561</v>
      </c>
      <c r="G30" s="723">
        <v>60560</v>
      </c>
      <c r="H30" s="724">
        <f t="shared" si="2"/>
        <v>58.040463480319339</v>
      </c>
      <c r="I30" s="723">
        <v>43781</v>
      </c>
      <c r="J30" s="724">
        <f t="shared" si="3"/>
        <v>41.959536519680661</v>
      </c>
      <c r="K30" s="723">
        <v>23719</v>
      </c>
      <c r="L30" s="724">
        <f t="shared" si="4"/>
        <v>38.743241698110126</v>
      </c>
      <c r="M30" s="723">
        <v>37502</v>
      </c>
      <c r="N30" s="724">
        <f t="shared" si="5"/>
        <v>61.256758301889874</v>
      </c>
      <c r="O30" s="790">
        <v>526</v>
      </c>
      <c r="P30" s="791">
        <f t="shared" si="6"/>
        <v>23.736462093862816</v>
      </c>
      <c r="Q30" s="790">
        <v>1690</v>
      </c>
      <c r="R30" s="791">
        <f t="shared" si="7"/>
        <v>76.263537906137188</v>
      </c>
    </row>
    <row r="31" spans="1:18">
      <c r="A31" s="1361"/>
      <c r="B31" s="1188">
        <v>10</v>
      </c>
      <c r="C31" s="723">
        <v>83790</v>
      </c>
      <c r="D31" s="724">
        <f t="shared" si="0"/>
        <v>50.952896391520618</v>
      </c>
      <c r="E31" s="723">
        <v>80656</v>
      </c>
      <c r="F31" s="724">
        <f t="shared" si="1"/>
        <v>49.047103608479382</v>
      </c>
      <c r="G31" s="723">
        <v>57125</v>
      </c>
      <c r="H31" s="724">
        <f t="shared" si="2"/>
        <v>57.901458559279945</v>
      </c>
      <c r="I31" s="723">
        <v>41534</v>
      </c>
      <c r="J31" s="724">
        <f t="shared" si="3"/>
        <v>42.098541440720055</v>
      </c>
      <c r="K31" s="723">
        <v>26133</v>
      </c>
      <c r="L31" s="724">
        <f t="shared" si="4"/>
        <v>40.720830216903515</v>
      </c>
      <c r="M31" s="723">
        <v>38043</v>
      </c>
      <c r="N31" s="724">
        <f t="shared" si="5"/>
        <v>59.279169783096485</v>
      </c>
      <c r="O31" s="790">
        <v>532</v>
      </c>
      <c r="P31" s="791">
        <f t="shared" si="6"/>
        <v>33.02296710117939</v>
      </c>
      <c r="Q31" s="790">
        <v>1079</v>
      </c>
      <c r="R31" s="791">
        <f t="shared" si="7"/>
        <v>66.97703289882061</v>
      </c>
    </row>
    <row r="32" spans="1:18">
      <c r="A32" s="1361"/>
      <c r="B32" s="1188">
        <v>11</v>
      </c>
      <c r="C32" s="723">
        <v>82570</v>
      </c>
      <c r="D32" s="724">
        <f t="shared" si="0"/>
        <v>53.181759629009406</v>
      </c>
      <c r="E32" s="723">
        <v>72690</v>
      </c>
      <c r="F32" s="724">
        <f t="shared" si="1"/>
        <v>46.818240370990594</v>
      </c>
      <c r="G32" s="723">
        <v>59181</v>
      </c>
      <c r="H32" s="724">
        <f t="shared" si="2"/>
        <v>60.054797300725554</v>
      </c>
      <c r="I32" s="723">
        <v>39364</v>
      </c>
      <c r="J32" s="724">
        <f t="shared" si="3"/>
        <v>39.945202699274446</v>
      </c>
      <c r="K32" s="723">
        <v>23000</v>
      </c>
      <c r="L32" s="724">
        <f t="shared" si="4"/>
        <v>41.302278808339466</v>
      </c>
      <c r="M32" s="723">
        <v>32687</v>
      </c>
      <c r="N32" s="724">
        <f t="shared" si="5"/>
        <v>58.697721191660534</v>
      </c>
      <c r="O32" s="790">
        <v>389</v>
      </c>
      <c r="P32" s="791">
        <f t="shared" si="6"/>
        <v>37.840466926070036</v>
      </c>
      <c r="Q32" s="790">
        <v>639</v>
      </c>
      <c r="R32" s="791">
        <f t="shared" si="7"/>
        <v>62.159533073929964</v>
      </c>
    </row>
    <row r="33" spans="1:18">
      <c r="A33" s="1362"/>
      <c r="B33" s="1189">
        <v>12</v>
      </c>
      <c r="C33" s="726">
        <v>69900</v>
      </c>
      <c r="D33" s="727">
        <f t="shared" si="0"/>
        <v>51.495885486116741</v>
      </c>
      <c r="E33" s="726">
        <v>65839</v>
      </c>
      <c r="F33" s="727">
        <f t="shared" si="1"/>
        <v>48.504114513883259</v>
      </c>
      <c r="G33" s="726">
        <v>49188</v>
      </c>
      <c r="H33" s="727">
        <f t="shared" si="2"/>
        <v>57.999929251123142</v>
      </c>
      <c r="I33" s="726">
        <v>35619</v>
      </c>
      <c r="J33" s="727">
        <f t="shared" si="3"/>
        <v>42.000070748876858</v>
      </c>
      <c r="K33" s="726">
        <v>20435</v>
      </c>
      <c r="L33" s="727">
        <f t="shared" si="4"/>
        <v>40.61897473613071</v>
      </c>
      <c r="M33" s="726">
        <v>29874</v>
      </c>
      <c r="N33" s="727">
        <f t="shared" si="5"/>
        <v>59.38102526386929</v>
      </c>
      <c r="O33" s="792">
        <v>277</v>
      </c>
      <c r="P33" s="793">
        <f t="shared" si="6"/>
        <v>44.462279293739968</v>
      </c>
      <c r="Q33" s="792">
        <v>346</v>
      </c>
      <c r="R33" s="793">
        <f t="shared" si="7"/>
        <v>55.537720706260032</v>
      </c>
    </row>
    <row r="34" spans="1:18">
      <c r="A34" s="1383" t="s">
        <v>315</v>
      </c>
      <c r="B34" s="1187">
        <v>1</v>
      </c>
      <c r="C34" s="728">
        <v>71439</v>
      </c>
      <c r="D34" s="729">
        <f t="shared" si="0"/>
        <v>54.286191934466594</v>
      </c>
      <c r="E34" s="728">
        <v>60158</v>
      </c>
      <c r="F34" s="729">
        <f t="shared" si="1"/>
        <v>45.713808065533406</v>
      </c>
      <c r="G34" s="728">
        <v>53692</v>
      </c>
      <c r="H34" s="729">
        <f t="shared" si="2"/>
        <v>60.35725125622492</v>
      </c>
      <c r="I34" s="728">
        <v>35265</v>
      </c>
      <c r="J34" s="729">
        <f t="shared" si="3"/>
        <v>39.64274874377508</v>
      </c>
      <c r="K34" s="728">
        <v>17595</v>
      </c>
      <c r="L34" s="729">
        <f t="shared" si="4"/>
        <v>41.627235733888519</v>
      </c>
      <c r="M34" s="728">
        <v>24673</v>
      </c>
      <c r="N34" s="729">
        <f t="shared" si="5"/>
        <v>58.372764266111481</v>
      </c>
      <c r="O34" s="787">
        <v>152</v>
      </c>
      <c r="P34" s="788">
        <f t="shared" si="6"/>
        <v>40.86021505376344</v>
      </c>
      <c r="Q34" s="787">
        <v>220</v>
      </c>
      <c r="R34" s="788">
        <f t="shared" si="7"/>
        <v>59.13978494623656</v>
      </c>
    </row>
    <row r="35" spans="1:18">
      <c r="A35" s="1361"/>
      <c r="B35" s="1188">
        <v>2</v>
      </c>
      <c r="C35" s="723">
        <v>66307</v>
      </c>
      <c r="D35" s="724">
        <f t="shared" si="0"/>
        <v>54.582198039199547</v>
      </c>
      <c r="E35" s="723">
        <v>55174</v>
      </c>
      <c r="F35" s="724">
        <f t="shared" si="1"/>
        <v>45.417801960800453</v>
      </c>
      <c r="G35" s="723">
        <v>49063</v>
      </c>
      <c r="H35" s="724">
        <f t="shared" si="2"/>
        <v>61.389372004854792</v>
      </c>
      <c r="I35" s="723">
        <v>30858</v>
      </c>
      <c r="J35" s="724">
        <f t="shared" si="3"/>
        <v>38.610627995145208</v>
      </c>
      <c r="K35" s="723">
        <v>17076</v>
      </c>
      <c r="L35" s="724">
        <f t="shared" si="4"/>
        <v>41.549467127354127</v>
      </c>
      <c r="M35" s="723">
        <v>24022</v>
      </c>
      <c r="N35" s="724">
        <f t="shared" si="5"/>
        <v>58.450532872645873</v>
      </c>
      <c r="O35" s="790">
        <v>168</v>
      </c>
      <c r="P35" s="791">
        <f t="shared" si="6"/>
        <v>36.363636363636367</v>
      </c>
      <c r="Q35" s="790">
        <v>294</v>
      </c>
      <c r="R35" s="791">
        <f t="shared" si="7"/>
        <v>63.636363636363633</v>
      </c>
    </row>
    <row r="36" spans="1:18">
      <c r="A36" s="1361"/>
      <c r="B36" s="1188">
        <v>3</v>
      </c>
      <c r="C36" s="723">
        <v>76158</v>
      </c>
      <c r="D36" s="724">
        <f t="shared" si="0"/>
        <v>54.258661594032532</v>
      </c>
      <c r="E36" s="723">
        <v>64203</v>
      </c>
      <c r="F36" s="724">
        <f t="shared" si="1"/>
        <v>45.741338405967468</v>
      </c>
      <c r="G36" s="723">
        <v>55676</v>
      </c>
      <c r="H36" s="724">
        <f t="shared" si="2"/>
        <v>60.600387487210746</v>
      </c>
      <c r="I36" s="723">
        <v>36198</v>
      </c>
      <c r="J36" s="724">
        <f t="shared" si="3"/>
        <v>39.399612512789254</v>
      </c>
      <c r="K36" s="723">
        <v>20279</v>
      </c>
      <c r="L36" s="724">
        <f t="shared" si="4"/>
        <v>42.205710955710956</v>
      </c>
      <c r="M36" s="723">
        <v>27769</v>
      </c>
      <c r="N36" s="724">
        <f t="shared" si="5"/>
        <v>57.794289044289044</v>
      </c>
      <c r="O36" s="790">
        <v>203</v>
      </c>
      <c r="P36" s="791">
        <f t="shared" si="6"/>
        <v>46.241457858769934</v>
      </c>
      <c r="Q36" s="790">
        <v>236</v>
      </c>
      <c r="R36" s="791">
        <f t="shared" si="7"/>
        <v>53.758542141230066</v>
      </c>
    </row>
    <row r="37" spans="1:18">
      <c r="A37" s="1361"/>
      <c r="B37" s="1188">
        <v>4</v>
      </c>
      <c r="C37" s="723">
        <v>67832</v>
      </c>
      <c r="D37" s="724">
        <f t="shared" si="0"/>
        <v>53.548056048944147</v>
      </c>
      <c r="E37" s="723">
        <v>58843</v>
      </c>
      <c r="F37" s="724">
        <f t="shared" si="1"/>
        <v>46.451943951055853</v>
      </c>
      <c r="G37" s="723">
        <v>48173</v>
      </c>
      <c r="H37" s="724">
        <f t="shared" si="2"/>
        <v>59.121758446754455</v>
      </c>
      <c r="I37" s="723">
        <v>33308</v>
      </c>
      <c r="J37" s="724">
        <f t="shared" si="3"/>
        <v>40.878241553245545</v>
      </c>
      <c r="K37" s="723">
        <v>19521</v>
      </c>
      <c r="L37" s="724">
        <f t="shared" si="4"/>
        <v>43.453387944083339</v>
      </c>
      <c r="M37" s="723">
        <v>25403</v>
      </c>
      <c r="N37" s="724">
        <f t="shared" si="5"/>
        <v>56.546612055916661</v>
      </c>
      <c r="O37" s="790">
        <v>138</v>
      </c>
      <c r="P37" s="791">
        <f t="shared" si="6"/>
        <v>51.111111111111114</v>
      </c>
      <c r="Q37" s="790">
        <v>132</v>
      </c>
      <c r="R37" s="791">
        <f t="shared" si="7"/>
        <v>48.888888888888886</v>
      </c>
    </row>
    <row r="38" spans="1:18">
      <c r="A38" s="1361"/>
      <c r="B38" s="1188">
        <v>5</v>
      </c>
      <c r="C38" s="723">
        <v>82386</v>
      </c>
      <c r="D38" s="724">
        <f t="shared" si="0"/>
        <v>53.580556838209951</v>
      </c>
      <c r="E38" s="723">
        <v>71375</v>
      </c>
      <c r="F38" s="724">
        <f t="shared" si="1"/>
        <v>46.419443161790049</v>
      </c>
      <c r="G38" s="723">
        <v>59754</v>
      </c>
      <c r="H38" s="724">
        <f t="shared" si="2"/>
        <v>59.181126693605897</v>
      </c>
      <c r="I38" s="723">
        <v>41214</v>
      </c>
      <c r="J38" s="724">
        <f t="shared" si="3"/>
        <v>40.818873306394103</v>
      </c>
      <c r="K38" s="723">
        <v>22444</v>
      </c>
      <c r="L38" s="724">
        <f t="shared" si="4"/>
        <v>42.945982663936782</v>
      </c>
      <c r="M38" s="723">
        <v>29817</v>
      </c>
      <c r="N38" s="724">
        <f t="shared" si="5"/>
        <v>57.054017336063218</v>
      </c>
      <c r="O38" s="790">
        <v>188</v>
      </c>
      <c r="P38" s="791">
        <f t="shared" si="6"/>
        <v>35.338345864661655</v>
      </c>
      <c r="Q38" s="790">
        <v>344</v>
      </c>
      <c r="R38" s="791">
        <f t="shared" si="7"/>
        <v>64.661654135338352</v>
      </c>
    </row>
    <row r="39" spans="1:18">
      <c r="A39" s="1361"/>
      <c r="B39" s="1188">
        <v>6</v>
      </c>
      <c r="C39" s="723">
        <v>85148</v>
      </c>
      <c r="D39" s="724">
        <f t="shared" si="0"/>
        <v>54.650364237347965</v>
      </c>
      <c r="E39" s="723">
        <v>70657</v>
      </c>
      <c r="F39" s="724">
        <f t="shared" si="1"/>
        <v>45.349635762652035</v>
      </c>
      <c r="G39" s="723">
        <v>61189</v>
      </c>
      <c r="H39" s="724">
        <f t="shared" si="2"/>
        <v>60.216503468976036</v>
      </c>
      <c r="I39" s="723">
        <v>40426</v>
      </c>
      <c r="J39" s="724">
        <f t="shared" si="3"/>
        <v>39.783496531023964</v>
      </c>
      <c r="K39" s="723">
        <v>23728</v>
      </c>
      <c r="L39" s="724">
        <f t="shared" si="4"/>
        <v>44.162370414487519</v>
      </c>
      <c r="M39" s="723">
        <v>30001</v>
      </c>
      <c r="N39" s="724">
        <f t="shared" si="5"/>
        <v>55.837629585512481</v>
      </c>
      <c r="O39" s="790">
        <v>231</v>
      </c>
      <c r="P39" s="791">
        <f t="shared" si="6"/>
        <v>50.108459869848154</v>
      </c>
      <c r="Q39" s="790">
        <v>230</v>
      </c>
      <c r="R39" s="791">
        <f t="shared" si="7"/>
        <v>49.891540130151846</v>
      </c>
    </row>
    <row r="40" spans="1:18">
      <c r="A40" s="1361"/>
      <c r="B40" s="1188">
        <v>7</v>
      </c>
      <c r="C40" s="723">
        <v>86269</v>
      </c>
      <c r="D40" s="724">
        <f t="shared" si="0"/>
        <v>53.459045447221982</v>
      </c>
      <c r="E40" s="723">
        <v>75105</v>
      </c>
      <c r="F40" s="724">
        <f t="shared" si="1"/>
        <v>46.540954552778018</v>
      </c>
      <c r="G40" s="723">
        <v>62958</v>
      </c>
      <c r="H40" s="724">
        <f t="shared" si="2"/>
        <v>59.068903400135106</v>
      </c>
      <c r="I40" s="723">
        <v>43626</v>
      </c>
      <c r="J40" s="724">
        <f t="shared" si="3"/>
        <v>40.931096599864894</v>
      </c>
      <c r="K40" s="723">
        <v>23237</v>
      </c>
      <c r="L40" s="724">
        <f t="shared" si="4"/>
        <v>42.556269802025533</v>
      </c>
      <c r="M40" s="723">
        <v>31366</v>
      </c>
      <c r="N40" s="724">
        <f t="shared" si="5"/>
        <v>57.443730197974467</v>
      </c>
      <c r="O40" s="790">
        <v>74</v>
      </c>
      <c r="P40" s="791">
        <f t="shared" si="6"/>
        <v>39.572192513368982</v>
      </c>
      <c r="Q40" s="790">
        <v>113</v>
      </c>
      <c r="R40" s="791">
        <f t="shared" si="7"/>
        <v>60.427807486631018</v>
      </c>
    </row>
    <row r="41" spans="1:18">
      <c r="A41" s="1361"/>
      <c r="B41" s="1188">
        <v>8</v>
      </c>
      <c r="C41" s="723">
        <v>65890</v>
      </c>
      <c r="D41" s="724">
        <f t="shared" si="0"/>
        <v>55.299577846598012</v>
      </c>
      <c r="E41" s="723">
        <v>53261</v>
      </c>
      <c r="F41" s="724">
        <f t="shared" si="1"/>
        <v>44.700422153401988</v>
      </c>
      <c r="G41" s="723">
        <v>48799</v>
      </c>
      <c r="H41" s="724">
        <f t="shared" si="2"/>
        <v>61.557383253021165</v>
      </c>
      <c r="I41" s="723">
        <v>30475</v>
      </c>
      <c r="J41" s="724">
        <f t="shared" si="3"/>
        <v>38.442616746978835</v>
      </c>
      <c r="K41" s="723">
        <v>16885</v>
      </c>
      <c r="L41" s="724">
        <f t="shared" si="4"/>
        <v>42.794505271695051</v>
      </c>
      <c r="M41" s="723">
        <v>22571</v>
      </c>
      <c r="N41" s="724">
        <f t="shared" si="5"/>
        <v>57.205494728304949</v>
      </c>
      <c r="O41" s="790">
        <v>206</v>
      </c>
      <c r="P41" s="791">
        <f t="shared" si="6"/>
        <v>48.931116389548691</v>
      </c>
      <c r="Q41" s="790">
        <v>215</v>
      </c>
      <c r="R41" s="791">
        <f t="shared" si="7"/>
        <v>51.068883610451309</v>
      </c>
    </row>
    <row r="42" spans="1:18">
      <c r="A42" s="1361"/>
      <c r="B42" s="1188">
        <v>9</v>
      </c>
      <c r="C42" s="723">
        <v>85605</v>
      </c>
      <c r="D42" s="724">
        <f t="shared" si="0"/>
        <v>50.654745350509181</v>
      </c>
      <c r="E42" s="723">
        <v>83392</v>
      </c>
      <c r="F42" s="724">
        <f t="shared" si="1"/>
        <v>49.345254649490819</v>
      </c>
      <c r="G42" s="723">
        <v>59712</v>
      </c>
      <c r="H42" s="724">
        <f t="shared" si="2"/>
        <v>58.048334726731866</v>
      </c>
      <c r="I42" s="723">
        <v>43154</v>
      </c>
      <c r="J42" s="724">
        <f t="shared" si="3"/>
        <v>41.951665273268134</v>
      </c>
      <c r="K42" s="723">
        <v>25420</v>
      </c>
      <c r="L42" s="724">
        <f t="shared" si="4"/>
        <v>39.550659696290765</v>
      </c>
      <c r="M42" s="723">
        <v>38852</v>
      </c>
      <c r="N42" s="724">
        <f t="shared" si="5"/>
        <v>60.449340303709235</v>
      </c>
      <c r="O42" s="790">
        <v>473</v>
      </c>
      <c r="P42" s="791">
        <f t="shared" si="6"/>
        <v>25.443786982248522</v>
      </c>
      <c r="Q42" s="790">
        <v>1386</v>
      </c>
      <c r="R42" s="791">
        <f t="shared" si="7"/>
        <v>74.556213017751475</v>
      </c>
    </row>
    <row r="43" spans="1:18">
      <c r="A43" s="1361"/>
      <c r="B43" s="1188">
        <v>10</v>
      </c>
      <c r="C43" s="723">
        <v>83557</v>
      </c>
      <c r="D43" s="724">
        <f t="shared" si="0"/>
        <v>50.499513480518068</v>
      </c>
      <c r="E43" s="723">
        <v>81904</v>
      </c>
      <c r="F43" s="724">
        <f t="shared" si="1"/>
        <v>49.500486519481932</v>
      </c>
      <c r="G43" s="723">
        <v>55371</v>
      </c>
      <c r="H43" s="724">
        <f t="shared" si="2"/>
        <v>57.547444345132931</v>
      </c>
      <c r="I43" s="723">
        <v>40847</v>
      </c>
      <c r="J43" s="724">
        <f t="shared" si="3"/>
        <v>42.452555654867069</v>
      </c>
      <c r="K43" s="723">
        <v>27743</v>
      </c>
      <c r="L43" s="724">
        <f t="shared" si="4"/>
        <v>40.845982832997159</v>
      </c>
      <c r="M43" s="723">
        <v>40178</v>
      </c>
      <c r="N43" s="724">
        <f t="shared" si="5"/>
        <v>59.154017167002841</v>
      </c>
      <c r="O43" s="790">
        <v>443</v>
      </c>
      <c r="P43" s="791">
        <f t="shared" si="6"/>
        <v>33.509833585476549</v>
      </c>
      <c r="Q43" s="790">
        <v>879</v>
      </c>
      <c r="R43" s="791">
        <f t="shared" si="7"/>
        <v>66.490166414523443</v>
      </c>
    </row>
    <row r="44" spans="1:18">
      <c r="A44" s="1361"/>
      <c r="B44" s="1188">
        <v>11</v>
      </c>
      <c r="C44" s="723">
        <v>78287</v>
      </c>
      <c r="D44" s="724">
        <f t="shared" si="0"/>
        <v>52.290336370194233</v>
      </c>
      <c r="E44" s="723">
        <v>71429</v>
      </c>
      <c r="F44" s="724">
        <f t="shared" si="1"/>
        <v>47.709663629805767</v>
      </c>
      <c r="G44" s="723">
        <v>54718</v>
      </c>
      <c r="H44" s="724">
        <f t="shared" si="2"/>
        <v>58.873275806416906</v>
      </c>
      <c r="I44" s="723">
        <v>38224</v>
      </c>
      <c r="J44" s="724">
        <f t="shared" si="3"/>
        <v>41.126724193583094</v>
      </c>
      <c r="K44" s="723">
        <v>23218</v>
      </c>
      <c r="L44" s="724">
        <f t="shared" si="4"/>
        <v>41.500732849533478</v>
      </c>
      <c r="M44" s="723">
        <v>32728</v>
      </c>
      <c r="N44" s="724">
        <f t="shared" si="5"/>
        <v>58.499267150466522</v>
      </c>
      <c r="O44" s="790">
        <v>351</v>
      </c>
      <c r="P44" s="791">
        <f t="shared" si="6"/>
        <v>42.391304347826086</v>
      </c>
      <c r="Q44" s="790">
        <v>477</v>
      </c>
      <c r="R44" s="791">
        <f t="shared" si="7"/>
        <v>57.608695652173914</v>
      </c>
    </row>
    <row r="45" spans="1:18">
      <c r="A45" s="1362"/>
      <c r="B45" s="1189">
        <v>12</v>
      </c>
      <c r="C45" s="726">
        <v>68973</v>
      </c>
      <c r="D45" s="727">
        <f t="shared" si="0"/>
        <v>51.926551630680279</v>
      </c>
      <c r="E45" s="726">
        <v>63855</v>
      </c>
      <c r="F45" s="727">
        <f t="shared" si="1"/>
        <v>48.073448369319721</v>
      </c>
      <c r="G45" s="726">
        <v>48162</v>
      </c>
      <c r="H45" s="727">
        <f t="shared" si="2"/>
        <v>57.995761283175185</v>
      </c>
      <c r="I45" s="726">
        <v>34882</v>
      </c>
      <c r="J45" s="727">
        <f t="shared" si="3"/>
        <v>42.004238716824815</v>
      </c>
      <c r="K45" s="726">
        <v>20721</v>
      </c>
      <c r="L45" s="727">
        <f t="shared" si="4"/>
        <v>41.788004678739966</v>
      </c>
      <c r="M45" s="726">
        <v>28865</v>
      </c>
      <c r="N45" s="727">
        <f t="shared" si="5"/>
        <v>58.211995321260034</v>
      </c>
      <c r="O45" s="792">
        <v>90</v>
      </c>
      <c r="P45" s="793">
        <f t="shared" si="6"/>
        <v>45.454545454545453</v>
      </c>
      <c r="Q45" s="792">
        <v>108</v>
      </c>
      <c r="R45" s="793">
        <f t="shared" si="7"/>
        <v>54.545454545454547</v>
      </c>
    </row>
    <row r="46" spans="1:18">
      <c r="A46" s="1383" t="s">
        <v>316</v>
      </c>
      <c r="B46" s="1187">
        <v>1</v>
      </c>
      <c r="C46" s="728">
        <v>63937</v>
      </c>
      <c r="D46" s="729">
        <f t="shared" si="0"/>
        <v>52.831763344901667</v>
      </c>
      <c r="E46" s="728">
        <v>57083</v>
      </c>
      <c r="F46" s="729">
        <f t="shared" si="1"/>
        <v>47.168236655098333</v>
      </c>
      <c r="G46" s="728">
        <v>45278</v>
      </c>
      <c r="H46" s="729">
        <f t="shared" si="2"/>
        <v>59.333516793122875</v>
      </c>
      <c r="I46" s="728">
        <v>31033</v>
      </c>
      <c r="J46" s="729">
        <f t="shared" si="3"/>
        <v>40.666483206877125</v>
      </c>
      <c r="K46" s="728">
        <v>18511</v>
      </c>
      <c r="L46" s="729">
        <f t="shared" si="4"/>
        <v>41.692380459019347</v>
      </c>
      <c r="M46" s="728">
        <v>25888</v>
      </c>
      <c r="N46" s="729">
        <f t="shared" si="5"/>
        <v>58.307619540980653</v>
      </c>
      <c r="O46" s="787">
        <v>148</v>
      </c>
      <c r="P46" s="788">
        <f t="shared" si="6"/>
        <v>47.741935483870968</v>
      </c>
      <c r="Q46" s="787">
        <v>162</v>
      </c>
      <c r="R46" s="788">
        <f t="shared" si="7"/>
        <v>52.258064516129032</v>
      </c>
    </row>
    <row r="47" spans="1:18">
      <c r="A47" s="1361"/>
      <c r="B47" s="1188">
        <v>2</v>
      </c>
      <c r="C47" s="723">
        <v>64699</v>
      </c>
      <c r="D47" s="724">
        <f t="shared" si="0"/>
        <v>51.918694228670475</v>
      </c>
      <c r="E47" s="723">
        <v>59917</v>
      </c>
      <c r="F47" s="724">
        <f t="shared" si="1"/>
        <v>48.081305771329525</v>
      </c>
      <c r="G47" s="723">
        <v>45109</v>
      </c>
      <c r="H47" s="724">
        <f t="shared" si="2"/>
        <v>58.47452134347899</v>
      </c>
      <c r="I47" s="723">
        <v>32034</v>
      </c>
      <c r="J47" s="724">
        <f t="shared" si="3"/>
        <v>41.52547865652101</v>
      </c>
      <c r="K47" s="723">
        <v>19464</v>
      </c>
      <c r="L47" s="724">
        <f t="shared" si="4"/>
        <v>41.251271617497459</v>
      </c>
      <c r="M47" s="723">
        <v>27720</v>
      </c>
      <c r="N47" s="724">
        <f t="shared" si="5"/>
        <v>58.748728382502541</v>
      </c>
      <c r="O47" s="790">
        <v>126</v>
      </c>
      <c r="P47" s="791">
        <f t="shared" si="6"/>
        <v>43.598615916955019</v>
      </c>
      <c r="Q47" s="790">
        <v>163</v>
      </c>
      <c r="R47" s="791">
        <f t="shared" si="7"/>
        <v>56.401384083044981</v>
      </c>
    </row>
    <row r="48" spans="1:18">
      <c r="A48" s="1361"/>
      <c r="B48" s="1188">
        <v>3</v>
      </c>
      <c r="C48" s="723">
        <v>68539</v>
      </c>
      <c r="D48" s="724">
        <f t="shared" si="0"/>
        <v>52.20189495491104</v>
      </c>
      <c r="E48" s="723">
        <v>62757</v>
      </c>
      <c r="F48" s="724">
        <f t="shared" si="1"/>
        <v>47.79810504508896</v>
      </c>
      <c r="G48" s="723">
        <v>47697</v>
      </c>
      <c r="H48" s="724">
        <f t="shared" si="2"/>
        <v>58.785032906899353</v>
      </c>
      <c r="I48" s="723">
        <v>33441</v>
      </c>
      <c r="J48" s="724">
        <f t="shared" si="3"/>
        <v>41.214967093100647</v>
      </c>
      <c r="K48" s="723">
        <v>20658</v>
      </c>
      <c r="L48" s="724">
        <f t="shared" si="4"/>
        <v>41.525287448741658</v>
      </c>
      <c r="M48" s="723">
        <v>29090</v>
      </c>
      <c r="N48" s="724">
        <f t="shared" si="5"/>
        <v>58.474712551258342</v>
      </c>
      <c r="O48" s="790">
        <v>184</v>
      </c>
      <c r="P48" s="791">
        <f t="shared" si="6"/>
        <v>44.878048780487802</v>
      </c>
      <c r="Q48" s="790">
        <v>226</v>
      </c>
      <c r="R48" s="791">
        <f t="shared" si="7"/>
        <v>55.121951219512198</v>
      </c>
    </row>
    <row r="49" spans="1:18">
      <c r="A49" s="1361"/>
      <c r="B49" s="1188">
        <v>4</v>
      </c>
      <c r="C49" s="723">
        <v>64253</v>
      </c>
      <c r="D49" s="724">
        <f t="shared" si="0"/>
        <v>49.883933077132099</v>
      </c>
      <c r="E49" s="723">
        <v>64552</v>
      </c>
      <c r="F49" s="724">
        <f t="shared" si="1"/>
        <v>50.116066922867901</v>
      </c>
      <c r="G49" s="723">
        <v>43771</v>
      </c>
      <c r="H49" s="724">
        <f t="shared" si="2"/>
        <v>56.118105592451087</v>
      </c>
      <c r="I49" s="723">
        <v>34227</v>
      </c>
      <c r="J49" s="724">
        <f t="shared" si="3"/>
        <v>43.881894407548913</v>
      </c>
      <c r="K49" s="723">
        <v>20374</v>
      </c>
      <c r="L49" s="724">
        <f t="shared" si="4"/>
        <v>40.280743376828788</v>
      </c>
      <c r="M49" s="723">
        <v>30206</v>
      </c>
      <c r="N49" s="724">
        <f t="shared" si="5"/>
        <v>59.719256623171212</v>
      </c>
      <c r="O49" s="790">
        <v>108</v>
      </c>
      <c r="P49" s="791">
        <f t="shared" si="6"/>
        <v>47.577092511013213</v>
      </c>
      <c r="Q49" s="790">
        <v>119</v>
      </c>
      <c r="R49" s="791">
        <f t="shared" si="7"/>
        <v>52.422907488986787</v>
      </c>
    </row>
    <row r="50" spans="1:18">
      <c r="A50" s="1361"/>
      <c r="B50" s="1188">
        <v>5</v>
      </c>
      <c r="C50" s="723">
        <v>73885</v>
      </c>
      <c r="D50" s="724">
        <f t="shared" si="0"/>
        <v>50.567372974156811</v>
      </c>
      <c r="E50" s="723">
        <v>72227</v>
      </c>
      <c r="F50" s="724">
        <f t="shared" si="1"/>
        <v>49.432627025843189</v>
      </c>
      <c r="G50" s="723">
        <v>50095</v>
      </c>
      <c r="H50" s="724">
        <f t="shared" si="2"/>
        <v>57.184767471062301</v>
      </c>
      <c r="I50" s="723">
        <v>37507</v>
      </c>
      <c r="J50" s="724">
        <f t="shared" si="3"/>
        <v>42.815232528937699</v>
      </c>
      <c r="K50" s="723">
        <v>23655</v>
      </c>
      <c r="L50" s="724">
        <f t="shared" si="4"/>
        <v>40.627576257213519</v>
      </c>
      <c r="M50" s="723">
        <v>34569</v>
      </c>
      <c r="N50" s="724">
        <f t="shared" si="5"/>
        <v>59.372423742786481</v>
      </c>
      <c r="O50" s="790">
        <v>135</v>
      </c>
      <c r="P50" s="791">
        <f t="shared" si="6"/>
        <v>47.2027972027972</v>
      </c>
      <c r="Q50" s="790">
        <v>151</v>
      </c>
      <c r="R50" s="791">
        <f t="shared" si="7"/>
        <v>52.7972027972028</v>
      </c>
    </row>
    <row r="51" spans="1:18">
      <c r="A51" s="1361"/>
      <c r="B51" s="1188">
        <v>6</v>
      </c>
      <c r="C51" s="723">
        <v>82186</v>
      </c>
      <c r="D51" s="724">
        <f t="shared" si="0"/>
        <v>46.607084122537401</v>
      </c>
      <c r="E51" s="723">
        <v>94152</v>
      </c>
      <c r="F51" s="724">
        <f t="shared" si="1"/>
        <v>53.392915877462599</v>
      </c>
      <c r="G51" s="723">
        <v>54622</v>
      </c>
      <c r="H51" s="724">
        <f t="shared" si="2"/>
        <v>56.332247019512394</v>
      </c>
      <c r="I51" s="723">
        <v>42342</v>
      </c>
      <c r="J51" s="724">
        <f t="shared" si="3"/>
        <v>43.667752980487606</v>
      </c>
      <c r="K51" s="723">
        <v>27349</v>
      </c>
      <c r="L51" s="724">
        <f t="shared" si="4"/>
        <v>34.653640982754908</v>
      </c>
      <c r="M51" s="723">
        <v>51572</v>
      </c>
      <c r="N51" s="724">
        <f t="shared" si="5"/>
        <v>65.346359017245092</v>
      </c>
      <c r="O51" s="790">
        <v>215</v>
      </c>
      <c r="P51" s="791">
        <f t="shared" si="6"/>
        <v>47.461368653421637</v>
      </c>
      <c r="Q51" s="790">
        <v>238</v>
      </c>
      <c r="R51" s="791">
        <f t="shared" si="7"/>
        <v>52.538631346578363</v>
      </c>
    </row>
    <row r="52" spans="1:18">
      <c r="A52" s="1361"/>
      <c r="B52" s="1188">
        <v>7</v>
      </c>
      <c r="C52" s="723">
        <v>85737</v>
      </c>
      <c r="D52" s="724">
        <f t="shared" si="0"/>
        <v>41.770153805679655</v>
      </c>
      <c r="E52" s="723">
        <v>119522</v>
      </c>
      <c r="F52" s="724">
        <f t="shared" si="1"/>
        <v>58.229846194320345</v>
      </c>
      <c r="G52" s="723">
        <v>58728</v>
      </c>
      <c r="H52" s="724">
        <f t="shared" si="2"/>
        <v>48.800511870237571</v>
      </c>
      <c r="I52" s="723">
        <v>61615</v>
      </c>
      <c r="J52" s="724">
        <f t="shared" si="3"/>
        <v>51.199488129762429</v>
      </c>
      <c r="K52" s="723">
        <v>26822</v>
      </c>
      <c r="L52" s="724">
        <f t="shared" si="4"/>
        <v>31.716488506290794</v>
      </c>
      <c r="M52" s="723">
        <v>57746</v>
      </c>
      <c r="N52" s="724">
        <f t="shared" si="5"/>
        <v>68.283511493709199</v>
      </c>
      <c r="O52" s="790">
        <v>187</v>
      </c>
      <c r="P52" s="791">
        <f t="shared" si="6"/>
        <v>53.735632183908045</v>
      </c>
      <c r="Q52" s="790">
        <v>161</v>
      </c>
      <c r="R52" s="791">
        <f t="shared" si="7"/>
        <v>46.264367816091955</v>
      </c>
    </row>
    <row r="53" spans="1:18">
      <c r="A53" s="1361"/>
      <c r="B53" s="1188">
        <v>8</v>
      </c>
      <c r="C53" s="723">
        <v>56188</v>
      </c>
      <c r="D53" s="724">
        <f t="shared" si="0"/>
        <v>53.3138503287757</v>
      </c>
      <c r="E53" s="723">
        <v>49203</v>
      </c>
      <c r="F53" s="724">
        <f t="shared" si="1"/>
        <v>46.6861496712243</v>
      </c>
      <c r="G53" s="723">
        <v>39525</v>
      </c>
      <c r="H53" s="724">
        <f t="shared" si="2"/>
        <v>61.670125290602428</v>
      </c>
      <c r="I53" s="723">
        <v>24566</v>
      </c>
      <c r="J53" s="724">
        <f t="shared" si="3"/>
        <v>38.329874709397572</v>
      </c>
      <c r="K53" s="723">
        <v>16579</v>
      </c>
      <c r="L53" s="724">
        <f t="shared" si="4"/>
        <v>40.312697563585083</v>
      </c>
      <c r="M53" s="723">
        <v>24547</v>
      </c>
      <c r="N53" s="724">
        <f t="shared" si="5"/>
        <v>59.687302436414917</v>
      </c>
      <c r="O53" s="790">
        <v>84</v>
      </c>
      <c r="P53" s="791">
        <f t="shared" si="6"/>
        <v>48.275862068965516</v>
      </c>
      <c r="Q53" s="790">
        <v>90</v>
      </c>
      <c r="R53" s="791">
        <f t="shared" si="7"/>
        <v>51.724137931034484</v>
      </c>
    </row>
    <row r="54" spans="1:18">
      <c r="A54" s="1361"/>
      <c r="B54" s="1188">
        <v>9</v>
      </c>
      <c r="C54" s="723">
        <v>71054</v>
      </c>
      <c r="D54" s="724">
        <f t="shared" si="0"/>
        <v>47.894254361131331</v>
      </c>
      <c r="E54" s="723">
        <v>77302</v>
      </c>
      <c r="F54" s="724">
        <f t="shared" si="1"/>
        <v>52.105745638868669</v>
      </c>
      <c r="G54" s="723">
        <v>45694</v>
      </c>
      <c r="H54" s="724">
        <f t="shared" si="2"/>
        <v>57.008471298641346</v>
      </c>
      <c r="I54" s="723">
        <v>34459</v>
      </c>
      <c r="J54" s="724">
        <f t="shared" si="3"/>
        <v>42.991528701358654</v>
      </c>
      <c r="K54" s="723">
        <v>24872</v>
      </c>
      <c r="L54" s="724">
        <f t="shared" si="4"/>
        <v>37.348710094002463</v>
      </c>
      <c r="M54" s="723">
        <v>41722</v>
      </c>
      <c r="N54" s="724">
        <f t="shared" si="5"/>
        <v>62.651289905997537</v>
      </c>
      <c r="O54" s="790">
        <v>488</v>
      </c>
      <c r="P54" s="791">
        <f t="shared" si="6"/>
        <v>30.329397141081419</v>
      </c>
      <c r="Q54" s="790">
        <v>1121</v>
      </c>
      <c r="R54" s="791">
        <f t="shared" si="7"/>
        <v>69.670602858918585</v>
      </c>
    </row>
    <row r="55" spans="1:18">
      <c r="A55" s="1361"/>
      <c r="B55" s="1188">
        <v>10</v>
      </c>
      <c r="C55" s="723">
        <v>82335</v>
      </c>
      <c r="D55" s="724">
        <f t="shared" si="0"/>
        <v>48.474839712453857</v>
      </c>
      <c r="E55" s="723">
        <v>87516</v>
      </c>
      <c r="F55" s="724">
        <f t="shared" si="1"/>
        <v>51.525160287546143</v>
      </c>
      <c r="G55" s="723">
        <v>50455</v>
      </c>
      <c r="H55" s="724">
        <f t="shared" si="2"/>
        <v>57.836034755496456</v>
      </c>
      <c r="I55" s="723">
        <v>36783</v>
      </c>
      <c r="J55" s="724">
        <f t="shared" si="3"/>
        <v>42.163965244503544</v>
      </c>
      <c r="K55" s="723">
        <v>31233</v>
      </c>
      <c r="L55" s="724">
        <f t="shared" si="4"/>
        <v>38.640356303352718</v>
      </c>
      <c r="M55" s="723">
        <v>49597</v>
      </c>
      <c r="N55" s="724">
        <f t="shared" si="5"/>
        <v>61.359643696647282</v>
      </c>
      <c r="O55" s="790">
        <v>647</v>
      </c>
      <c r="P55" s="791">
        <f t="shared" si="6"/>
        <v>36.287156477846324</v>
      </c>
      <c r="Q55" s="790">
        <v>1136</v>
      </c>
      <c r="R55" s="791">
        <f t="shared" si="7"/>
        <v>63.712843522153676</v>
      </c>
    </row>
    <row r="56" spans="1:18">
      <c r="A56" s="1361"/>
      <c r="B56" s="1188">
        <v>11</v>
      </c>
      <c r="C56" s="723">
        <v>69647</v>
      </c>
      <c r="D56" s="724">
        <f t="shared" si="0"/>
        <v>51.222705175444403</v>
      </c>
      <c r="E56" s="723">
        <v>66322</v>
      </c>
      <c r="F56" s="724">
        <f t="shared" si="1"/>
        <v>48.777294824555597</v>
      </c>
      <c r="G56" s="723">
        <v>44752</v>
      </c>
      <c r="H56" s="724">
        <f t="shared" si="2"/>
        <v>59.207514718528806</v>
      </c>
      <c r="I56" s="723">
        <v>30833</v>
      </c>
      <c r="J56" s="724">
        <f t="shared" si="3"/>
        <v>40.792485281471194</v>
      </c>
      <c r="K56" s="723">
        <v>24744</v>
      </c>
      <c r="L56" s="724">
        <f t="shared" si="4"/>
        <v>41.294370921713586</v>
      </c>
      <c r="M56" s="723">
        <v>35177</v>
      </c>
      <c r="N56" s="724">
        <f t="shared" si="5"/>
        <v>58.705629078286414</v>
      </c>
      <c r="O56" s="790">
        <v>151</v>
      </c>
      <c r="P56" s="791">
        <f t="shared" si="6"/>
        <v>32.6133909287257</v>
      </c>
      <c r="Q56" s="790">
        <v>312</v>
      </c>
      <c r="R56" s="791">
        <f t="shared" si="7"/>
        <v>67.386609071274293</v>
      </c>
    </row>
    <row r="57" spans="1:18">
      <c r="A57" s="1362"/>
      <c r="B57" s="1189">
        <v>12</v>
      </c>
      <c r="C57" s="726">
        <v>59722</v>
      </c>
      <c r="D57" s="727">
        <f t="shared" si="0"/>
        <v>50.094784344645944</v>
      </c>
      <c r="E57" s="726">
        <v>59496</v>
      </c>
      <c r="F57" s="727">
        <f t="shared" si="1"/>
        <v>49.905215655354056</v>
      </c>
      <c r="G57" s="726">
        <v>37823</v>
      </c>
      <c r="H57" s="727">
        <f t="shared" si="2"/>
        <v>57.481762917933132</v>
      </c>
      <c r="I57" s="726">
        <v>27977</v>
      </c>
      <c r="J57" s="727">
        <f t="shared" si="3"/>
        <v>42.518237082066868</v>
      </c>
      <c r="K57" s="726">
        <v>21825</v>
      </c>
      <c r="L57" s="727">
        <f t="shared" si="4"/>
        <v>40.993613824192337</v>
      </c>
      <c r="M57" s="726">
        <v>31415</v>
      </c>
      <c r="N57" s="727">
        <f t="shared" si="5"/>
        <v>59.006386175807663</v>
      </c>
      <c r="O57" s="792">
        <v>74</v>
      </c>
      <c r="P57" s="793">
        <f t="shared" si="6"/>
        <v>41.573033707865171</v>
      </c>
      <c r="Q57" s="792">
        <v>104</v>
      </c>
      <c r="R57" s="793">
        <f t="shared" si="7"/>
        <v>58.426966292134829</v>
      </c>
    </row>
    <row r="58" spans="1:18">
      <c r="A58" s="1383" t="s">
        <v>317</v>
      </c>
      <c r="B58" s="1187">
        <v>1</v>
      </c>
      <c r="C58" s="728">
        <v>64217</v>
      </c>
      <c r="D58" s="729">
        <f t="shared" si="0"/>
        <v>51.672473587228531</v>
      </c>
      <c r="E58" s="728">
        <v>60060</v>
      </c>
      <c r="F58" s="729">
        <f t="shared" si="1"/>
        <v>48.327526412771469</v>
      </c>
      <c r="G58" s="728">
        <v>42853</v>
      </c>
      <c r="H58" s="729">
        <f t="shared" si="2"/>
        <v>59.244870873195822</v>
      </c>
      <c r="I58" s="728">
        <v>29479</v>
      </c>
      <c r="J58" s="729">
        <f t="shared" si="3"/>
        <v>40.755129126804178</v>
      </c>
      <c r="K58" s="728">
        <v>21229</v>
      </c>
      <c r="L58" s="729">
        <f t="shared" si="4"/>
        <v>41.168599464763602</v>
      </c>
      <c r="M58" s="728">
        <v>30337</v>
      </c>
      <c r="N58" s="729">
        <f t="shared" si="5"/>
        <v>58.831400535236398</v>
      </c>
      <c r="O58" s="787">
        <v>135</v>
      </c>
      <c r="P58" s="788">
        <f t="shared" si="6"/>
        <v>35.620052770448552</v>
      </c>
      <c r="Q58" s="787">
        <v>244</v>
      </c>
      <c r="R58" s="788">
        <f t="shared" si="7"/>
        <v>64.379947229551448</v>
      </c>
    </row>
    <row r="59" spans="1:18">
      <c r="A59" s="1361"/>
      <c r="B59" s="1188">
        <v>2</v>
      </c>
      <c r="C59" s="723">
        <v>61318</v>
      </c>
      <c r="D59" s="724">
        <f t="shared" si="0"/>
        <v>52.137166373321769</v>
      </c>
      <c r="E59" s="723">
        <v>56291</v>
      </c>
      <c r="F59" s="724">
        <f t="shared" si="1"/>
        <v>47.862833626678231</v>
      </c>
      <c r="G59" s="723">
        <v>40413</v>
      </c>
      <c r="H59" s="724">
        <f t="shared" si="2"/>
        <v>59.184570097974607</v>
      </c>
      <c r="I59" s="723">
        <v>27870</v>
      </c>
      <c r="J59" s="724">
        <f t="shared" si="3"/>
        <v>40.815429902025393</v>
      </c>
      <c r="K59" s="723">
        <v>20783</v>
      </c>
      <c r="L59" s="724">
        <f t="shared" si="4"/>
        <v>42.353780313837376</v>
      </c>
      <c r="M59" s="723">
        <v>28287</v>
      </c>
      <c r="N59" s="724">
        <f t="shared" si="5"/>
        <v>57.646219686162624</v>
      </c>
      <c r="O59" s="790">
        <v>122</v>
      </c>
      <c r="P59" s="791">
        <f t="shared" si="6"/>
        <v>47.65625</v>
      </c>
      <c r="Q59" s="790">
        <v>134</v>
      </c>
      <c r="R59" s="791">
        <f t="shared" si="7"/>
        <v>52.34375</v>
      </c>
    </row>
    <row r="60" spans="1:18">
      <c r="A60" s="1361"/>
      <c r="B60" s="1188">
        <v>3</v>
      </c>
      <c r="C60" s="723">
        <v>60102</v>
      </c>
      <c r="D60" s="724">
        <f t="shared" si="0"/>
        <v>51.880497552806716</v>
      </c>
      <c r="E60" s="723">
        <v>55745</v>
      </c>
      <c r="F60" s="724">
        <f t="shared" si="1"/>
        <v>48.119502447193284</v>
      </c>
      <c r="G60" s="723">
        <v>39437</v>
      </c>
      <c r="H60" s="724">
        <f t="shared" si="2"/>
        <v>58.547484374768032</v>
      </c>
      <c r="I60" s="723">
        <v>27922</v>
      </c>
      <c r="J60" s="724">
        <f t="shared" si="3"/>
        <v>41.452515625231968</v>
      </c>
      <c r="K60" s="723">
        <v>20515</v>
      </c>
      <c r="L60" s="724">
        <f t="shared" si="4"/>
        <v>42.569306108897742</v>
      </c>
      <c r="M60" s="723">
        <v>27677</v>
      </c>
      <c r="N60" s="724">
        <f t="shared" si="5"/>
        <v>57.430693891102258</v>
      </c>
      <c r="O60" s="790">
        <v>150</v>
      </c>
      <c r="P60" s="791">
        <f t="shared" si="6"/>
        <v>50.675675675675677</v>
      </c>
      <c r="Q60" s="790">
        <v>146</v>
      </c>
      <c r="R60" s="791">
        <f t="shared" si="7"/>
        <v>49.324324324324323</v>
      </c>
    </row>
    <row r="61" spans="1:18">
      <c r="A61" s="1361"/>
      <c r="B61" s="1188">
        <v>4</v>
      </c>
      <c r="C61" s="723">
        <v>68798</v>
      </c>
      <c r="D61" s="724">
        <f t="shared" si="0"/>
        <v>52.172660124672014</v>
      </c>
      <c r="E61" s="723">
        <v>63068</v>
      </c>
      <c r="F61" s="724">
        <f t="shared" si="1"/>
        <v>47.827339875327986</v>
      </c>
      <c r="G61" s="723">
        <v>45333</v>
      </c>
      <c r="H61" s="724">
        <f t="shared" si="2"/>
        <v>59.042719458192238</v>
      </c>
      <c r="I61" s="723">
        <v>31447</v>
      </c>
      <c r="J61" s="724">
        <f t="shared" si="3"/>
        <v>40.957280541807762</v>
      </c>
      <c r="K61" s="723">
        <v>23293</v>
      </c>
      <c r="L61" s="724">
        <f t="shared" si="4"/>
        <v>42.567616959064324</v>
      </c>
      <c r="M61" s="723">
        <v>31427</v>
      </c>
      <c r="N61" s="724">
        <f t="shared" si="5"/>
        <v>57.432383040935676</v>
      </c>
      <c r="O61" s="790">
        <v>172</v>
      </c>
      <c r="P61" s="791">
        <f t="shared" si="6"/>
        <v>46.994535519125684</v>
      </c>
      <c r="Q61" s="790">
        <v>194</v>
      </c>
      <c r="R61" s="791">
        <f t="shared" si="7"/>
        <v>53.005464480874316</v>
      </c>
    </row>
    <row r="62" spans="1:18">
      <c r="A62" s="1361"/>
      <c r="B62" s="1188">
        <v>5</v>
      </c>
      <c r="C62" s="723">
        <v>72947</v>
      </c>
      <c r="D62" s="724">
        <f t="shared" si="0"/>
        <v>53.524154731157552</v>
      </c>
      <c r="E62" s="723">
        <v>63341</v>
      </c>
      <c r="F62" s="724">
        <f t="shared" si="1"/>
        <v>46.475845268842448</v>
      </c>
      <c r="G62" s="723">
        <v>46196</v>
      </c>
      <c r="H62" s="724">
        <f t="shared" si="2"/>
        <v>59.46732232277332</v>
      </c>
      <c r="I62" s="723">
        <v>31487</v>
      </c>
      <c r="J62" s="724">
        <f t="shared" si="3"/>
        <v>40.53267767722668</v>
      </c>
      <c r="K62" s="723">
        <v>26610</v>
      </c>
      <c r="L62" s="724">
        <f t="shared" si="4"/>
        <v>45.611148249087265</v>
      </c>
      <c r="M62" s="723">
        <v>31731</v>
      </c>
      <c r="N62" s="724">
        <f t="shared" si="5"/>
        <v>54.388851750912735</v>
      </c>
      <c r="O62" s="790">
        <v>141</v>
      </c>
      <c r="P62" s="791">
        <f t="shared" si="6"/>
        <v>53.409090909090907</v>
      </c>
      <c r="Q62" s="790">
        <v>123</v>
      </c>
      <c r="R62" s="791">
        <f t="shared" si="7"/>
        <v>46.590909090909093</v>
      </c>
    </row>
    <row r="63" spans="1:18">
      <c r="A63" s="1361"/>
      <c r="B63" s="1188">
        <v>6</v>
      </c>
      <c r="C63" s="723">
        <v>78858</v>
      </c>
      <c r="D63" s="724">
        <f t="shared" si="0"/>
        <v>53.944713133538102</v>
      </c>
      <c r="E63" s="723">
        <v>67325</v>
      </c>
      <c r="F63" s="724">
        <f t="shared" si="1"/>
        <v>46.055286866461898</v>
      </c>
      <c r="G63" s="723">
        <v>49785</v>
      </c>
      <c r="H63" s="724">
        <f t="shared" si="2"/>
        <v>60.176959060086304</v>
      </c>
      <c r="I63" s="723">
        <v>32946</v>
      </c>
      <c r="J63" s="724">
        <f t="shared" si="3"/>
        <v>39.823040939913696</v>
      </c>
      <c r="K63" s="723">
        <v>28875</v>
      </c>
      <c r="L63" s="724">
        <f t="shared" si="4"/>
        <v>45.800618605757791</v>
      </c>
      <c r="M63" s="723">
        <v>34170</v>
      </c>
      <c r="N63" s="724">
        <f t="shared" si="5"/>
        <v>54.199381394242209</v>
      </c>
      <c r="O63" s="790">
        <v>198</v>
      </c>
      <c r="P63" s="791">
        <f t="shared" si="6"/>
        <v>48.648648648648646</v>
      </c>
      <c r="Q63" s="790">
        <v>209</v>
      </c>
      <c r="R63" s="791">
        <f t="shared" si="7"/>
        <v>51.351351351351354</v>
      </c>
    </row>
    <row r="64" spans="1:18">
      <c r="A64" s="1361"/>
      <c r="B64" s="1188">
        <v>7</v>
      </c>
      <c r="C64" s="723">
        <v>88852</v>
      </c>
      <c r="D64" s="724">
        <f t="shared" si="0"/>
        <v>53.091295852578618</v>
      </c>
      <c r="E64" s="723">
        <v>78505</v>
      </c>
      <c r="F64" s="724">
        <f t="shared" si="1"/>
        <v>46.908704147421382</v>
      </c>
      <c r="G64" s="723">
        <v>58709</v>
      </c>
      <c r="H64" s="724">
        <f t="shared" si="2"/>
        <v>59.205139065367781</v>
      </c>
      <c r="I64" s="723">
        <v>40453</v>
      </c>
      <c r="J64" s="724">
        <f t="shared" si="3"/>
        <v>40.794860934632219</v>
      </c>
      <c r="K64" s="723">
        <v>30009</v>
      </c>
      <c r="L64" s="724">
        <f t="shared" si="4"/>
        <v>44.195876288659797</v>
      </c>
      <c r="M64" s="723">
        <v>37891</v>
      </c>
      <c r="N64" s="724">
        <f t="shared" si="5"/>
        <v>55.804123711340203</v>
      </c>
      <c r="O64" s="790">
        <v>134</v>
      </c>
      <c r="P64" s="791">
        <f t="shared" si="6"/>
        <v>45.423728813559322</v>
      </c>
      <c r="Q64" s="790">
        <v>161</v>
      </c>
      <c r="R64" s="791">
        <f t="shared" si="7"/>
        <v>54.576271186440678</v>
      </c>
    </row>
    <row r="65" spans="1:18">
      <c r="A65" s="1361"/>
      <c r="B65" s="1188">
        <v>8</v>
      </c>
      <c r="C65" s="723">
        <v>55872</v>
      </c>
      <c r="D65" s="724">
        <f t="shared" si="0"/>
        <v>54.73836839063005</v>
      </c>
      <c r="E65" s="723">
        <v>46199</v>
      </c>
      <c r="F65" s="724">
        <f t="shared" si="1"/>
        <v>45.26163160936995</v>
      </c>
      <c r="G65" s="723">
        <v>38269</v>
      </c>
      <c r="H65" s="724">
        <f t="shared" si="2"/>
        <v>62.168396770472896</v>
      </c>
      <c r="I65" s="723">
        <v>23288</v>
      </c>
      <c r="J65" s="724">
        <f t="shared" si="3"/>
        <v>37.831603229527104</v>
      </c>
      <c r="K65" s="723">
        <v>17496</v>
      </c>
      <c r="L65" s="724">
        <f t="shared" si="4"/>
        <v>43.483447658813006</v>
      </c>
      <c r="M65" s="723">
        <v>22740</v>
      </c>
      <c r="N65" s="724">
        <f t="shared" si="5"/>
        <v>56.516552341186994</v>
      </c>
      <c r="O65" s="790">
        <v>107</v>
      </c>
      <c r="P65" s="791">
        <f t="shared" si="6"/>
        <v>38.489208633093526</v>
      </c>
      <c r="Q65" s="790">
        <v>171</v>
      </c>
      <c r="R65" s="791">
        <f t="shared" si="7"/>
        <v>61.510791366906474</v>
      </c>
    </row>
    <row r="66" spans="1:18">
      <c r="A66" s="1361"/>
      <c r="B66" s="1188">
        <v>9</v>
      </c>
      <c r="C66" s="723">
        <v>79069</v>
      </c>
      <c r="D66" s="724">
        <f t="shared" si="0"/>
        <v>49.896822642223832</v>
      </c>
      <c r="E66" s="723">
        <v>79396</v>
      </c>
      <c r="F66" s="724">
        <f t="shared" si="1"/>
        <v>50.103177357776168</v>
      </c>
      <c r="G66" s="723">
        <v>48900</v>
      </c>
      <c r="H66" s="724">
        <f t="shared" si="2"/>
        <v>57.63858602765238</v>
      </c>
      <c r="I66" s="723">
        <v>35939</v>
      </c>
      <c r="J66" s="724">
        <f t="shared" si="3"/>
        <v>42.36141397234762</v>
      </c>
      <c r="K66" s="723">
        <v>29655</v>
      </c>
      <c r="L66" s="724">
        <f t="shared" si="4"/>
        <v>41.151492444111405</v>
      </c>
      <c r="M66" s="723">
        <v>42408</v>
      </c>
      <c r="N66" s="724">
        <f t="shared" si="5"/>
        <v>58.848507555888595</v>
      </c>
      <c r="O66" s="790">
        <v>514</v>
      </c>
      <c r="P66" s="791">
        <f t="shared" si="6"/>
        <v>32.885476647472807</v>
      </c>
      <c r="Q66" s="790">
        <v>1049</v>
      </c>
      <c r="R66" s="791">
        <f t="shared" si="7"/>
        <v>67.114523352527186</v>
      </c>
    </row>
    <row r="67" spans="1:18">
      <c r="A67" s="1361"/>
      <c r="B67" s="1188">
        <v>10</v>
      </c>
      <c r="C67" s="723">
        <v>91974</v>
      </c>
      <c r="D67" s="724">
        <f t="shared" si="0"/>
        <v>50.714616555283534</v>
      </c>
      <c r="E67" s="723">
        <v>89382</v>
      </c>
      <c r="F67" s="724">
        <f t="shared" si="1"/>
        <v>49.285383444716466</v>
      </c>
      <c r="G67" s="723">
        <v>53926</v>
      </c>
      <c r="H67" s="724">
        <f t="shared" si="2"/>
        <v>58.397496291002028</v>
      </c>
      <c r="I67" s="723">
        <v>38417</v>
      </c>
      <c r="J67" s="724">
        <f t="shared" si="3"/>
        <v>41.602503708997972</v>
      </c>
      <c r="K67" s="723">
        <v>37345</v>
      </c>
      <c r="L67" s="724">
        <f t="shared" si="4"/>
        <v>42.894226020238222</v>
      </c>
      <c r="M67" s="723">
        <v>49718</v>
      </c>
      <c r="N67" s="724">
        <f t="shared" si="5"/>
        <v>57.105773979761778</v>
      </c>
      <c r="O67" s="790">
        <v>703</v>
      </c>
      <c r="P67" s="791">
        <f t="shared" si="6"/>
        <v>36.051282051282051</v>
      </c>
      <c r="Q67" s="790">
        <v>1247</v>
      </c>
      <c r="R67" s="791">
        <f t="shared" si="7"/>
        <v>63.948717948717949</v>
      </c>
    </row>
    <row r="68" spans="1:18">
      <c r="A68" s="1361"/>
      <c r="B68" s="1188">
        <v>11</v>
      </c>
      <c r="C68" s="723">
        <v>74563</v>
      </c>
      <c r="D68" s="724">
        <f t="shared" si="0"/>
        <v>51.365017256463425</v>
      </c>
      <c r="E68" s="723">
        <v>70600</v>
      </c>
      <c r="F68" s="724">
        <f t="shared" si="1"/>
        <v>48.634982743536575</v>
      </c>
      <c r="G68" s="723">
        <v>46108</v>
      </c>
      <c r="H68" s="724">
        <f t="shared" si="2"/>
        <v>59.101454848426584</v>
      </c>
      <c r="I68" s="723">
        <v>31907</v>
      </c>
      <c r="J68" s="724">
        <f t="shared" si="3"/>
        <v>40.898545151573416</v>
      </c>
      <c r="K68" s="723">
        <v>28166</v>
      </c>
      <c r="L68" s="724">
        <f t="shared" si="4"/>
        <v>42.375278329421675</v>
      </c>
      <c r="M68" s="723">
        <v>38302</v>
      </c>
      <c r="N68" s="724">
        <f t="shared" si="5"/>
        <v>57.624721670578325</v>
      </c>
      <c r="O68" s="790">
        <v>289</v>
      </c>
      <c r="P68" s="791">
        <f t="shared" si="6"/>
        <v>42.5</v>
      </c>
      <c r="Q68" s="790">
        <v>391</v>
      </c>
      <c r="R68" s="791">
        <f t="shared" si="7"/>
        <v>57.5</v>
      </c>
    </row>
    <row r="69" spans="1:18">
      <c r="A69" s="1362"/>
      <c r="B69" s="1189">
        <v>12</v>
      </c>
      <c r="C69" s="726">
        <v>75251</v>
      </c>
      <c r="D69" s="727">
        <f t="shared" si="0"/>
        <v>52.051601300408109</v>
      </c>
      <c r="E69" s="726">
        <v>69319</v>
      </c>
      <c r="F69" s="727">
        <f t="shared" si="1"/>
        <v>47.948398699591891</v>
      </c>
      <c r="G69" s="726">
        <v>47096</v>
      </c>
      <c r="H69" s="727">
        <f t="shared" si="2"/>
        <v>58.94736842105263</v>
      </c>
      <c r="I69" s="726">
        <v>32799</v>
      </c>
      <c r="J69" s="727">
        <f t="shared" si="3"/>
        <v>41.05263157894737</v>
      </c>
      <c r="K69" s="726">
        <v>28004</v>
      </c>
      <c r="L69" s="727">
        <f t="shared" si="4"/>
        <v>43.620617143569213</v>
      </c>
      <c r="M69" s="726">
        <v>36195</v>
      </c>
      <c r="N69" s="727">
        <f t="shared" si="5"/>
        <v>56.379382856430787</v>
      </c>
      <c r="O69" s="792">
        <v>151</v>
      </c>
      <c r="P69" s="793">
        <f t="shared" si="6"/>
        <v>31.722689075630253</v>
      </c>
      <c r="Q69" s="792">
        <v>325</v>
      </c>
      <c r="R69" s="793">
        <f t="shared" si="7"/>
        <v>68.277310924369743</v>
      </c>
    </row>
    <row r="70" spans="1:18">
      <c r="A70" s="1383" t="s">
        <v>318</v>
      </c>
      <c r="B70" s="1187">
        <v>1</v>
      </c>
      <c r="C70" s="728">
        <v>72130</v>
      </c>
      <c r="D70" s="729">
        <f t="shared" si="0"/>
        <v>52.564074535609919</v>
      </c>
      <c r="E70" s="728">
        <v>65093</v>
      </c>
      <c r="F70" s="729">
        <f t="shared" si="1"/>
        <v>47.435925464390081</v>
      </c>
      <c r="G70" s="728">
        <v>48146</v>
      </c>
      <c r="H70" s="729">
        <f t="shared" si="2"/>
        <v>59.544628170721147</v>
      </c>
      <c r="I70" s="728">
        <v>32711</v>
      </c>
      <c r="J70" s="729">
        <f t="shared" si="3"/>
        <v>40.455371829278853</v>
      </c>
      <c r="K70" s="728">
        <v>23807</v>
      </c>
      <c r="L70" s="729">
        <f t="shared" si="4"/>
        <v>42.648823919313521</v>
      </c>
      <c r="M70" s="728">
        <v>32014</v>
      </c>
      <c r="N70" s="724">
        <f t="shared" si="5"/>
        <v>57.351176080686479</v>
      </c>
      <c r="O70" s="787">
        <v>177</v>
      </c>
      <c r="P70" s="788">
        <f t="shared" si="6"/>
        <v>32.477064220183486</v>
      </c>
      <c r="Q70" s="787">
        <v>368</v>
      </c>
      <c r="R70" s="791">
        <f t="shared" si="7"/>
        <v>67.522935779816507</v>
      </c>
    </row>
    <row r="71" spans="1:18">
      <c r="A71" s="1361"/>
      <c r="B71" s="1188">
        <v>2</v>
      </c>
      <c r="C71" s="723">
        <v>67398</v>
      </c>
      <c r="D71" s="724">
        <f t="shared" si="0"/>
        <v>52.403315346696317</v>
      </c>
      <c r="E71" s="723">
        <v>61216</v>
      </c>
      <c r="F71" s="724">
        <f t="shared" si="1"/>
        <v>47.596684653303683</v>
      </c>
      <c r="G71" s="723">
        <v>43605</v>
      </c>
      <c r="H71" s="724">
        <f t="shared" si="2"/>
        <v>59.40654759471942</v>
      </c>
      <c r="I71" s="723">
        <v>29796</v>
      </c>
      <c r="J71" s="724">
        <f t="shared" si="3"/>
        <v>40.59345240528058</v>
      </c>
      <c r="K71" s="723">
        <v>23635</v>
      </c>
      <c r="L71" s="724">
        <f t="shared" si="4"/>
        <v>43.123266676397606</v>
      </c>
      <c r="M71" s="723">
        <v>31173</v>
      </c>
      <c r="N71" s="724">
        <f t="shared" si="5"/>
        <v>56.876733323602394</v>
      </c>
      <c r="O71" s="790">
        <v>158</v>
      </c>
      <c r="P71" s="791">
        <f t="shared" si="6"/>
        <v>39.012345679012348</v>
      </c>
      <c r="Q71" s="790">
        <v>247</v>
      </c>
      <c r="R71" s="791">
        <f t="shared" si="7"/>
        <v>60.987654320987652</v>
      </c>
    </row>
    <row r="72" spans="1:18">
      <c r="A72" s="1361"/>
      <c r="B72" s="1188">
        <v>3</v>
      </c>
      <c r="C72" s="723">
        <v>73280</v>
      </c>
      <c r="D72" s="724">
        <f t="shared" si="0"/>
        <v>52.578710214390263</v>
      </c>
      <c r="E72" s="723">
        <v>66092</v>
      </c>
      <c r="F72" s="724">
        <f t="shared" si="1"/>
        <v>47.421289785609737</v>
      </c>
      <c r="G72" s="723">
        <v>47731</v>
      </c>
      <c r="H72" s="724">
        <f t="shared" si="2"/>
        <v>59.441587068332112</v>
      </c>
      <c r="I72" s="723">
        <v>32568</v>
      </c>
      <c r="J72" s="724">
        <f t="shared" si="3"/>
        <v>40.558412931667888</v>
      </c>
      <c r="K72" s="723">
        <v>25309</v>
      </c>
      <c r="L72" s="724">
        <f t="shared" si="4"/>
        <v>43.211541744920609</v>
      </c>
      <c r="M72" s="723">
        <v>33261</v>
      </c>
      <c r="N72" s="724">
        <f t="shared" si="5"/>
        <v>56.788458255079391</v>
      </c>
      <c r="O72" s="790">
        <v>240</v>
      </c>
      <c r="P72" s="791">
        <f t="shared" si="6"/>
        <v>47.713717693836976</v>
      </c>
      <c r="Q72" s="790">
        <v>263</v>
      </c>
      <c r="R72" s="791">
        <f t="shared" si="7"/>
        <v>52.286282306163024</v>
      </c>
    </row>
    <row r="73" spans="1:18">
      <c r="A73" s="1361"/>
      <c r="B73" s="1188">
        <v>4</v>
      </c>
      <c r="C73" s="723">
        <v>73634</v>
      </c>
      <c r="D73" s="724">
        <f t="shared" si="0"/>
        <v>52.229733084600049</v>
      </c>
      <c r="E73" s="723">
        <v>67347</v>
      </c>
      <c r="F73" s="724">
        <f t="shared" si="1"/>
        <v>47.770266915399951</v>
      </c>
      <c r="G73" s="723">
        <v>47260</v>
      </c>
      <c r="H73" s="724">
        <f t="shared" si="2"/>
        <v>59.117860448825397</v>
      </c>
      <c r="I73" s="723">
        <v>32682</v>
      </c>
      <c r="J73" s="724">
        <f t="shared" si="3"/>
        <v>40.882139551174603</v>
      </c>
      <c r="K73" s="723">
        <v>26227</v>
      </c>
      <c r="L73" s="724">
        <f t="shared" si="4"/>
        <v>43.180545951463664</v>
      </c>
      <c r="M73" s="723">
        <v>34511</v>
      </c>
      <c r="N73" s="724">
        <f t="shared" si="5"/>
        <v>56.819454048536336</v>
      </c>
      <c r="O73" s="790">
        <v>147</v>
      </c>
      <c r="P73" s="791">
        <f t="shared" si="6"/>
        <v>48.837209302325583</v>
      </c>
      <c r="Q73" s="790">
        <v>154</v>
      </c>
      <c r="R73" s="791">
        <f t="shared" si="7"/>
        <v>51.162790697674417</v>
      </c>
    </row>
    <row r="74" spans="1:18">
      <c r="A74" s="1361"/>
      <c r="B74" s="1188">
        <v>5</v>
      </c>
      <c r="C74" s="723">
        <v>82203</v>
      </c>
      <c r="D74" s="724">
        <f t="shared" si="0"/>
        <v>53.578272261546282</v>
      </c>
      <c r="E74" s="723">
        <v>71223</v>
      </c>
      <c r="F74" s="724">
        <f t="shared" si="1"/>
        <v>46.421727738453718</v>
      </c>
      <c r="G74" s="723">
        <v>51776</v>
      </c>
      <c r="H74" s="724">
        <f t="shared" si="2"/>
        <v>59.98771883074</v>
      </c>
      <c r="I74" s="723">
        <v>34535</v>
      </c>
      <c r="J74" s="724">
        <f t="shared" si="3"/>
        <v>40.01228116926</v>
      </c>
      <c r="K74" s="723">
        <v>30255</v>
      </c>
      <c r="L74" s="724">
        <f t="shared" si="4"/>
        <v>45.300732178417952</v>
      </c>
      <c r="M74" s="723">
        <v>36532</v>
      </c>
      <c r="N74" s="724">
        <f t="shared" si="5"/>
        <v>54.699267821582048</v>
      </c>
      <c r="O74" s="790">
        <v>172</v>
      </c>
      <c r="P74" s="791">
        <f t="shared" si="6"/>
        <v>52.439024390243901</v>
      </c>
      <c r="Q74" s="790">
        <v>156</v>
      </c>
      <c r="R74" s="791">
        <f t="shared" si="7"/>
        <v>47.560975609756099</v>
      </c>
    </row>
    <row r="75" spans="1:18">
      <c r="A75" s="1361"/>
      <c r="B75" s="1188">
        <v>6</v>
      </c>
      <c r="C75" s="723">
        <v>94276</v>
      </c>
      <c r="D75" s="724">
        <f t="shared" ref="D75:D138" si="8">100*C75/(C75+E75)</f>
        <v>54.339004933831326</v>
      </c>
      <c r="E75" s="723">
        <v>79220</v>
      </c>
      <c r="F75" s="724">
        <f t="shared" ref="F75:F138" si="9">100*E75/(C75+E75)</f>
        <v>45.660995066168674</v>
      </c>
      <c r="G75" s="723">
        <v>58768</v>
      </c>
      <c r="H75" s="724">
        <f t="shared" ref="H75:H138" si="10">100*G75/(G75+I75)</f>
        <v>60.708235196892687</v>
      </c>
      <c r="I75" s="723">
        <v>38036</v>
      </c>
      <c r="J75" s="724">
        <f t="shared" ref="J75:J138" si="11">100*I75/(G75+I75)</f>
        <v>39.291764803107313</v>
      </c>
      <c r="K75" s="723">
        <v>35197</v>
      </c>
      <c r="L75" s="724">
        <f t="shared" ref="L75:L138" si="12">100*K75/(K75+M75)</f>
        <v>46.22486636985672</v>
      </c>
      <c r="M75" s="723">
        <v>40946</v>
      </c>
      <c r="N75" s="724">
        <f t="shared" ref="N75:N138" si="13">100*M75/(K75+M75)</f>
        <v>53.77513363014328</v>
      </c>
      <c r="O75" s="790">
        <v>311</v>
      </c>
      <c r="P75" s="791">
        <f t="shared" ref="P75:P138" si="14">100*O75/(O75+Q75)</f>
        <v>56.648451730418941</v>
      </c>
      <c r="Q75" s="790">
        <v>238</v>
      </c>
      <c r="R75" s="791">
        <f t="shared" ref="R75:R138" si="15">100*Q75/(O75+Q75)</f>
        <v>43.351548269581059</v>
      </c>
    </row>
    <row r="76" spans="1:18">
      <c r="A76" s="1361"/>
      <c r="B76" s="1188">
        <v>7</v>
      </c>
      <c r="C76" s="723">
        <v>99611</v>
      </c>
      <c r="D76" s="724">
        <f t="shared" si="8"/>
        <v>53.564956469835394</v>
      </c>
      <c r="E76" s="723">
        <v>86352</v>
      </c>
      <c r="F76" s="724">
        <f t="shared" si="9"/>
        <v>46.435043530164606</v>
      </c>
      <c r="G76" s="723">
        <v>65428</v>
      </c>
      <c r="H76" s="724">
        <f t="shared" si="10"/>
        <v>60.113376393087165</v>
      </c>
      <c r="I76" s="723">
        <v>43413</v>
      </c>
      <c r="J76" s="724">
        <f t="shared" si="11"/>
        <v>39.886623606912835</v>
      </c>
      <c r="K76" s="723">
        <v>34007</v>
      </c>
      <c r="L76" s="724">
        <f t="shared" si="12"/>
        <v>44.308794788273616</v>
      </c>
      <c r="M76" s="723">
        <v>42743</v>
      </c>
      <c r="N76" s="724">
        <f t="shared" si="13"/>
        <v>55.691205211726384</v>
      </c>
      <c r="O76" s="790">
        <v>176</v>
      </c>
      <c r="P76" s="791">
        <f t="shared" si="14"/>
        <v>47.311827956989248</v>
      </c>
      <c r="Q76" s="790">
        <v>196</v>
      </c>
      <c r="R76" s="791">
        <f t="shared" si="15"/>
        <v>52.688172043010752</v>
      </c>
    </row>
    <row r="77" spans="1:18">
      <c r="A77" s="1361"/>
      <c r="B77" s="1188">
        <v>8</v>
      </c>
      <c r="C77" s="723">
        <v>63145</v>
      </c>
      <c r="D77" s="724">
        <f t="shared" si="8"/>
        <v>55.430221738443443</v>
      </c>
      <c r="E77" s="723">
        <v>50773</v>
      </c>
      <c r="F77" s="724">
        <f t="shared" si="9"/>
        <v>44.569778261556557</v>
      </c>
      <c r="G77" s="723">
        <v>42538</v>
      </c>
      <c r="H77" s="724">
        <f t="shared" si="10"/>
        <v>62.686787114268029</v>
      </c>
      <c r="I77" s="723">
        <v>25320</v>
      </c>
      <c r="J77" s="724">
        <f t="shared" si="11"/>
        <v>37.313212885731971</v>
      </c>
      <c r="K77" s="723">
        <v>20499</v>
      </c>
      <c r="L77" s="724">
        <f t="shared" si="12"/>
        <v>44.717610872363167</v>
      </c>
      <c r="M77" s="723">
        <v>25342</v>
      </c>
      <c r="N77" s="724">
        <f t="shared" si="13"/>
        <v>55.282389127636833</v>
      </c>
      <c r="O77" s="790">
        <v>108</v>
      </c>
      <c r="P77" s="791">
        <f t="shared" si="14"/>
        <v>49.315068493150683</v>
      </c>
      <c r="Q77" s="790">
        <v>111</v>
      </c>
      <c r="R77" s="791">
        <f t="shared" si="15"/>
        <v>50.684931506849317</v>
      </c>
    </row>
    <row r="78" spans="1:18">
      <c r="A78" s="1361"/>
      <c r="B78" s="1188">
        <v>9</v>
      </c>
      <c r="C78" s="723">
        <v>95977</v>
      </c>
      <c r="D78" s="724">
        <f t="shared" si="8"/>
        <v>50.728873760544623</v>
      </c>
      <c r="E78" s="723">
        <v>93219</v>
      </c>
      <c r="F78" s="724">
        <f t="shared" si="9"/>
        <v>49.271126239455377</v>
      </c>
      <c r="G78" s="723">
        <v>58827</v>
      </c>
      <c r="H78" s="724">
        <f t="shared" si="10"/>
        <v>58.468587558267821</v>
      </c>
      <c r="I78" s="723">
        <v>41786</v>
      </c>
      <c r="J78" s="724">
        <f t="shared" si="11"/>
        <v>41.531412441732179</v>
      </c>
      <c r="K78" s="723">
        <v>36584</v>
      </c>
      <c r="L78" s="724">
        <f t="shared" si="12"/>
        <v>42.203866918923907</v>
      </c>
      <c r="M78" s="723">
        <v>50100</v>
      </c>
      <c r="N78" s="724">
        <f t="shared" si="13"/>
        <v>57.796133081076093</v>
      </c>
      <c r="O78" s="790">
        <v>566</v>
      </c>
      <c r="P78" s="791">
        <f t="shared" si="14"/>
        <v>29.805160610847814</v>
      </c>
      <c r="Q78" s="790">
        <v>1333</v>
      </c>
      <c r="R78" s="791">
        <f t="shared" si="15"/>
        <v>70.194839389152179</v>
      </c>
    </row>
    <row r="79" spans="1:18">
      <c r="A79" s="1361"/>
      <c r="B79" s="1188">
        <v>10</v>
      </c>
      <c r="C79" s="723">
        <v>104217</v>
      </c>
      <c r="D79" s="724">
        <f t="shared" si="8"/>
        <v>51.338423645320198</v>
      </c>
      <c r="E79" s="723">
        <v>98783</v>
      </c>
      <c r="F79" s="724">
        <f t="shared" si="9"/>
        <v>48.661576354679802</v>
      </c>
      <c r="G79" s="723">
        <v>63256</v>
      </c>
      <c r="H79" s="724">
        <f t="shared" si="10"/>
        <v>59.300646854785789</v>
      </c>
      <c r="I79" s="723">
        <v>43414</v>
      </c>
      <c r="J79" s="724">
        <f t="shared" si="11"/>
        <v>40.699353145214211</v>
      </c>
      <c r="K79" s="723">
        <v>40364</v>
      </c>
      <c r="L79" s="724">
        <f t="shared" si="12"/>
        <v>42.620769758724457</v>
      </c>
      <c r="M79" s="723">
        <v>54341</v>
      </c>
      <c r="N79" s="724">
        <f t="shared" si="13"/>
        <v>57.379230241275543</v>
      </c>
      <c r="O79" s="790">
        <v>597</v>
      </c>
      <c r="P79" s="791">
        <f t="shared" si="14"/>
        <v>36.738461538461536</v>
      </c>
      <c r="Q79" s="790">
        <v>1028</v>
      </c>
      <c r="R79" s="791">
        <f t="shared" si="15"/>
        <v>63.261538461538464</v>
      </c>
    </row>
    <row r="80" spans="1:18">
      <c r="A80" s="1361"/>
      <c r="B80" s="1188">
        <v>11</v>
      </c>
      <c r="C80" s="723">
        <v>83232</v>
      </c>
      <c r="D80" s="724">
        <f t="shared" si="8"/>
        <v>51.898686819559281</v>
      </c>
      <c r="E80" s="723">
        <v>77142</v>
      </c>
      <c r="F80" s="724">
        <f t="shared" si="9"/>
        <v>48.101313180440719</v>
      </c>
      <c r="G80" s="723">
        <v>52647</v>
      </c>
      <c r="H80" s="724">
        <f t="shared" si="10"/>
        <v>59.937838699394327</v>
      </c>
      <c r="I80" s="723">
        <v>35189</v>
      </c>
      <c r="J80" s="724">
        <f t="shared" si="11"/>
        <v>40.062161300605673</v>
      </c>
      <c r="K80" s="723">
        <v>30280</v>
      </c>
      <c r="L80" s="724">
        <f t="shared" si="12"/>
        <v>42.285778125349125</v>
      </c>
      <c r="M80" s="723">
        <v>41328</v>
      </c>
      <c r="N80" s="724">
        <f t="shared" si="13"/>
        <v>57.714221874650875</v>
      </c>
      <c r="O80" s="790">
        <v>305</v>
      </c>
      <c r="P80" s="791">
        <f t="shared" si="14"/>
        <v>32.795698924731184</v>
      </c>
      <c r="Q80" s="790">
        <v>625</v>
      </c>
      <c r="R80" s="791">
        <f t="shared" si="15"/>
        <v>67.204301075268816</v>
      </c>
    </row>
    <row r="81" spans="1:18">
      <c r="A81" s="1362"/>
      <c r="B81" s="1189">
        <v>12</v>
      </c>
      <c r="C81" s="726">
        <v>83979</v>
      </c>
      <c r="D81" s="727">
        <f t="shared" si="8"/>
        <v>52.001956753275707</v>
      </c>
      <c r="E81" s="726">
        <v>77513</v>
      </c>
      <c r="F81" s="727">
        <f t="shared" si="9"/>
        <v>47.998043246724293</v>
      </c>
      <c r="G81" s="726">
        <v>52113</v>
      </c>
      <c r="H81" s="727">
        <f t="shared" si="10"/>
        <v>59.31300577047837</v>
      </c>
      <c r="I81" s="726">
        <v>35748</v>
      </c>
      <c r="J81" s="727">
        <f t="shared" si="11"/>
        <v>40.68699422952163</v>
      </c>
      <c r="K81" s="726">
        <v>31699</v>
      </c>
      <c r="L81" s="727">
        <f t="shared" si="12"/>
        <v>43.278630331494732</v>
      </c>
      <c r="M81" s="726">
        <v>41545</v>
      </c>
      <c r="N81" s="727">
        <f t="shared" si="13"/>
        <v>56.721369668505268</v>
      </c>
      <c r="O81" s="792">
        <v>167</v>
      </c>
      <c r="P81" s="793">
        <f t="shared" si="14"/>
        <v>43.152454780361758</v>
      </c>
      <c r="Q81" s="792">
        <v>220</v>
      </c>
      <c r="R81" s="793">
        <f t="shared" si="15"/>
        <v>56.847545219638242</v>
      </c>
    </row>
    <row r="82" spans="1:18">
      <c r="A82" s="1383" t="s">
        <v>319</v>
      </c>
      <c r="B82" s="1187">
        <v>1</v>
      </c>
      <c r="C82" s="728">
        <v>83824</v>
      </c>
      <c r="D82" s="729">
        <f t="shared" si="8"/>
        <v>53.784704621722028</v>
      </c>
      <c r="E82" s="728">
        <v>72027</v>
      </c>
      <c r="F82" s="729">
        <f t="shared" si="9"/>
        <v>46.215295378277972</v>
      </c>
      <c r="G82" s="728">
        <v>56518</v>
      </c>
      <c r="H82" s="729">
        <f t="shared" si="10"/>
        <v>60.878744466107264</v>
      </c>
      <c r="I82" s="728">
        <v>36319</v>
      </c>
      <c r="J82" s="729">
        <f t="shared" si="11"/>
        <v>39.121255533892736</v>
      </c>
      <c r="K82" s="728">
        <v>27112</v>
      </c>
      <c r="L82" s="729">
        <f t="shared" si="12"/>
        <v>43.341752725645044</v>
      </c>
      <c r="M82" s="728">
        <v>35442</v>
      </c>
      <c r="N82" s="729">
        <f t="shared" si="13"/>
        <v>56.658247274354956</v>
      </c>
      <c r="O82" s="787">
        <v>194</v>
      </c>
      <c r="P82" s="788">
        <f t="shared" si="14"/>
        <v>42.173913043478258</v>
      </c>
      <c r="Q82" s="787">
        <v>266</v>
      </c>
      <c r="R82" s="788">
        <f t="shared" si="15"/>
        <v>57.826086956521742</v>
      </c>
    </row>
    <row r="83" spans="1:18">
      <c r="A83" s="1361"/>
      <c r="B83" s="1188">
        <v>2</v>
      </c>
      <c r="C83" s="723">
        <v>80517</v>
      </c>
      <c r="D83" s="724">
        <f t="shared" si="8"/>
        <v>53.414488523285129</v>
      </c>
      <c r="E83" s="723">
        <v>70223</v>
      </c>
      <c r="F83" s="724">
        <f t="shared" si="9"/>
        <v>46.585511476714871</v>
      </c>
      <c r="G83" s="723">
        <v>53452</v>
      </c>
      <c r="H83" s="724">
        <f t="shared" si="10"/>
        <v>60.634798194069468</v>
      </c>
      <c r="I83" s="723">
        <v>34702</v>
      </c>
      <c r="J83" s="724">
        <f t="shared" si="11"/>
        <v>39.365201805930532</v>
      </c>
      <c r="K83" s="723">
        <v>26909</v>
      </c>
      <c r="L83" s="724">
        <f t="shared" si="12"/>
        <v>43.308708737707818</v>
      </c>
      <c r="M83" s="723">
        <v>35224</v>
      </c>
      <c r="N83" s="724">
        <f t="shared" si="13"/>
        <v>56.691291262292182</v>
      </c>
      <c r="O83" s="790">
        <v>156</v>
      </c>
      <c r="P83" s="791">
        <f t="shared" si="14"/>
        <v>34.437086092715234</v>
      </c>
      <c r="Q83" s="790">
        <v>297</v>
      </c>
      <c r="R83" s="791">
        <f t="shared" si="15"/>
        <v>65.562913907284766</v>
      </c>
    </row>
    <row r="84" spans="1:18">
      <c r="A84" s="1361"/>
      <c r="B84" s="1188">
        <v>3</v>
      </c>
      <c r="C84" s="723">
        <v>91116</v>
      </c>
      <c r="D84" s="724">
        <f t="shared" si="8"/>
        <v>53.382859553326618</v>
      </c>
      <c r="E84" s="723">
        <v>79568</v>
      </c>
      <c r="F84" s="724">
        <f t="shared" si="9"/>
        <v>46.617140446673382</v>
      </c>
      <c r="G84" s="723">
        <v>59275</v>
      </c>
      <c r="H84" s="724">
        <f t="shared" si="10"/>
        <v>59.99676103525411</v>
      </c>
      <c r="I84" s="723">
        <v>39522</v>
      </c>
      <c r="J84" s="724">
        <f t="shared" si="11"/>
        <v>40.00323896474589</v>
      </c>
      <c r="K84" s="723">
        <v>31546</v>
      </c>
      <c r="L84" s="724">
        <f t="shared" si="12"/>
        <v>44.37161544412406</v>
      </c>
      <c r="M84" s="723">
        <v>39549</v>
      </c>
      <c r="N84" s="724">
        <f t="shared" si="13"/>
        <v>55.62838455587594</v>
      </c>
      <c r="O84" s="790">
        <v>295</v>
      </c>
      <c r="P84" s="791">
        <f t="shared" si="14"/>
        <v>37.247474747474747</v>
      </c>
      <c r="Q84" s="790">
        <v>497</v>
      </c>
      <c r="R84" s="791">
        <f t="shared" si="15"/>
        <v>62.752525252525253</v>
      </c>
    </row>
    <row r="85" spans="1:18">
      <c r="A85" s="1361"/>
      <c r="B85" s="1188">
        <v>4</v>
      </c>
      <c r="C85" s="723">
        <v>85370</v>
      </c>
      <c r="D85" s="724">
        <f t="shared" si="8"/>
        <v>53.334582825727047</v>
      </c>
      <c r="E85" s="723">
        <v>74695</v>
      </c>
      <c r="F85" s="724">
        <f t="shared" si="9"/>
        <v>46.665417174272953</v>
      </c>
      <c r="G85" s="723">
        <v>55512</v>
      </c>
      <c r="H85" s="724">
        <f t="shared" si="10"/>
        <v>60.254642946303555</v>
      </c>
      <c r="I85" s="723">
        <v>36617</v>
      </c>
      <c r="J85" s="724">
        <f t="shared" si="11"/>
        <v>39.745357053696445</v>
      </c>
      <c r="K85" s="723">
        <v>29613</v>
      </c>
      <c r="L85" s="724">
        <f t="shared" si="12"/>
        <v>43.948590849052401</v>
      </c>
      <c r="M85" s="723">
        <v>37768</v>
      </c>
      <c r="N85" s="724">
        <f t="shared" si="13"/>
        <v>56.051409150947599</v>
      </c>
      <c r="O85" s="790">
        <v>245</v>
      </c>
      <c r="P85" s="791">
        <f t="shared" si="14"/>
        <v>44.144144144144143</v>
      </c>
      <c r="Q85" s="790">
        <v>310</v>
      </c>
      <c r="R85" s="791">
        <f t="shared" si="15"/>
        <v>55.855855855855857</v>
      </c>
    </row>
    <row r="86" spans="1:18">
      <c r="A86" s="1361"/>
      <c r="B86" s="1188">
        <v>5</v>
      </c>
      <c r="C86" s="723">
        <v>96207</v>
      </c>
      <c r="D86" s="724">
        <f t="shared" si="8"/>
        <v>53.902612573746516</v>
      </c>
      <c r="E86" s="723">
        <v>82276</v>
      </c>
      <c r="F86" s="724">
        <f t="shared" si="9"/>
        <v>46.097387426253484</v>
      </c>
      <c r="G86" s="723">
        <v>60986</v>
      </c>
      <c r="H86" s="724">
        <f t="shared" si="10"/>
        <v>60.314697417740547</v>
      </c>
      <c r="I86" s="723">
        <v>40127</v>
      </c>
      <c r="J86" s="724">
        <f t="shared" si="11"/>
        <v>39.685302582259453</v>
      </c>
      <c r="K86" s="723">
        <v>34942</v>
      </c>
      <c r="L86" s="724">
        <f t="shared" si="12"/>
        <v>45.52407009315354</v>
      </c>
      <c r="M86" s="723">
        <v>41813</v>
      </c>
      <c r="N86" s="724">
        <f t="shared" si="13"/>
        <v>54.47592990684646</v>
      </c>
      <c r="O86" s="790">
        <v>279</v>
      </c>
      <c r="P86" s="791">
        <f t="shared" si="14"/>
        <v>45.365853658536587</v>
      </c>
      <c r="Q86" s="790">
        <v>336</v>
      </c>
      <c r="R86" s="791">
        <f t="shared" si="15"/>
        <v>54.634146341463413</v>
      </c>
    </row>
    <row r="87" spans="1:18">
      <c r="A87" s="1361"/>
      <c r="B87" s="1188">
        <v>6</v>
      </c>
      <c r="C87" s="723">
        <v>110127</v>
      </c>
      <c r="D87" s="724">
        <f t="shared" si="8"/>
        <v>54.114866392145686</v>
      </c>
      <c r="E87" s="723">
        <v>93379</v>
      </c>
      <c r="F87" s="724">
        <f t="shared" si="9"/>
        <v>45.885133607854314</v>
      </c>
      <c r="G87" s="723">
        <v>69343</v>
      </c>
      <c r="H87" s="724">
        <f t="shared" si="10"/>
        <v>60.843738209513113</v>
      </c>
      <c r="I87" s="723">
        <v>44626</v>
      </c>
      <c r="J87" s="724">
        <f t="shared" si="11"/>
        <v>39.156261790486887</v>
      </c>
      <c r="K87" s="723">
        <v>40385</v>
      </c>
      <c r="L87" s="724">
        <f t="shared" si="12"/>
        <v>45.473994752784066</v>
      </c>
      <c r="M87" s="723">
        <v>48424</v>
      </c>
      <c r="N87" s="724">
        <f t="shared" si="13"/>
        <v>54.526005247215934</v>
      </c>
      <c r="O87" s="790">
        <v>399</v>
      </c>
      <c r="P87" s="791">
        <f t="shared" si="14"/>
        <v>54.807692307692307</v>
      </c>
      <c r="Q87" s="790">
        <v>329</v>
      </c>
      <c r="R87" s="791">
        <f t="shared" si="15"/>
        <v>45.192307692307693</v>
      </c>
    </row>
    <row r="88" spans="1:18">
      <c r="A88" s="1361"/>
      <c r="B88" s="1188">
        <v>7</v>
      </c>
      <c r="C88" s="723">
        <v>111708</v>
      </c>
      <c r="D88" s="724">
        <f t="shared" si="8"/>
        <v>54.351982951145104</v>
      </c>
      <c r="E88" s="723">
        <v>93819</v>
      </c>
      <c r="F88" s="724">
        <f t="shared" si="9"/>
        <v>45.648017048854896</v>
      </c>
      <c r="G88" s="723">
        <v>72913</v>
      </c>
      <c r="H88" s="724">
        <f t="shared" si="10"/>
        <v>61.256500516680809</v>
      </c>
      <c r="I88" s="723">
        <v>46116</v>
      </c>
      <c r="J88" s="724">
        <f t="shared" si="11"/>
        <v>38.743499483319191</v>
      </c>
      <c r="K88" s="723">
        <v>38593</v>
      </c>
      <c r="L88" s="724">
        <f t="shared" si="12"/>
        <v>44.822940500110334</v>
      </c>
      <c r="M88" s="723">
        <v>47508</v>
      </c>
      <c r="N88" s="724">
        <f t="shared" si="13"/>
        <v>55.177059499889666</v>
      </c>
      <c r="O88" s="790">
        <v>202</v>
      </c>
      <c r="P88" s="791">
        <f t="shared" si="14"/>
        <v>50.8816120906801</v>
      </c>
      <c r="Q88" s="790">
        <v>195</v>
      </c>
      <c r="R88" s="791">
        <f t="shared" si="15"/>
        <v>49.1183879093199</v>
      </c>
    </row>
    <row r="89" spans="1:18">
      <c r="A89" s="1361"/>
      <c r="B89" s="1188">
        <v>8</v>
      </c>
      <c r="C89" s="723">
        <v>71392</v>
      </c>
      <c r="D89" s="724">
        <f t="shared" si="8"/>
        <v>55.636343799437341</v>
      </c>
      <c r="E89" s="723">
        <v>56927</v>
      </c>
      <c r="F89" s="724">
        <f t="shared" si="9"/>
        <v>44.363656200562659</v>
      </c>
      <c r="G89" s="723">
        <v>48039</v>
      </c>
      <c r="H89" s="724">
        <f t="shared" si="10"/>
        <v>62.746045636812475</v>
      </c>
      <c r="I89" s="723">
        <v>28522</v>
      </c>
      <c r="J89" s="724">
        <f t="shared" si="11"/>
        <v>37.253954363187525</v>
      </c>
      <c r="K89" s="723">
        <v>23252</v>
      </c>
      <c r="L89" s="724">
        <f t="shared" si="12"/>
        <v>45.166177813173789</v>
      </c>
      <c r="M89" s="723">
        <v>28229</v>
      </c>
      <c r="N89" s="724">
        <f t="shared" si="13"/>
        <v>54.833822186826211</v>
      </c>
      <c r="O89" s="790">
        <v>101</v>
      </c>
      <c r="P89" s="791">
        <f t="shared" si="14"/>
        <v>36.462093862815884</v>
      </c>
      <c r="Q89" s="790">
        <v>176</v>
      </c>
      <c r="R89" s="791">
        <f t="shared" si="15"/>
        <v>63.537906137184116</v>
      </c>
    </row>
    <row r="90" spans="1:18">
      <c r="A90" s="1361"/>
      <c r="B90" s="1188">
        <v>9</v>
      </c>
      <c r="C90" s="723">
        <v>109389</v>
      </c>
      <c r="D90" s="724">
        <f t="shared" si="8"/>
        <v>50.644931293751618</v>
      </c>
      <c r="E90" s="723">
        <v>106603</v>
      </c>
      <c r="F90" s="724">
        <f t="shared" si="9"/>
        <v>49.355068706248382</v>
      </c>
      <c r="G90" s="723">
        <v>67983</v>
      </c>
      <c r="H90" s="724">
        <f t="shared" si="10"/>
        <v>58.752916774695358</v>
      </c>
      <c r="I90" s="723">
        <v>47727</v>
      </c>
      <c r="J90" s="724">
        <f t="shared" si="11"/>
        <v>41.247083225304642</v>
      </c>
      <c r="K90" s="723">
        <v>40730</v>
      </c>
      <c r="L90" s="724">
        <f t="shared" si="12"/>
        <v>41.516742265939556</v>
      </c>
      <c r="M90" s="723">
        <v>57375</v>
      </c>
      <c r="N90" s="724">
        <f t="shared" si="13"/>
        <v>58.483257734060444</v>
      </c>
      <c r="O90" s="790">
        <v>676</v>
      </c>
      <c r="P90" s="791">
        <f t="shared" si="14"/>
        <v>31.051906293063848</v>
      </c>
      <c r="Q90" s="790">
        <v>1501</v>
      </c>
      <c r="R90" s="791">
        <f t="shared" si="15"/>
        <v>68.948093706936149</v>
      </c>
    </row>
    <row r="91" spans="1:18">
      <c r="A91" s="1361"/>
      <c r="B91" s="1188">
        <v>10</v>
      </c>
      <c r="C91" s="723">
        <v>113010</v>
      </c>
      <c r="D91" s="724">
        <f t="shared" si="8"/>
        <v>51.560831835311937</v>
      </c>
      <c r="E91" s="723">
        <v>106168</v>
      </c>
      <c r="F91" s="724">
        <f t="shared" si="9"/>
        <v>48.439168164688063</v>
      </c>
      <c r="G91" s="723">
        <v>69006</v>
      </c>
      <c r="H91" s="724">
        <f t="shared" si="10"/>
        <v>59.540285423389534</v>
      </c>
      <c r="I91" s="723">
        <v>46892</v>
      </c>
      <c r="J91" s="724">
        <f t="shared" si="11"/>
        <v>40.459714576610466</v>
      </c>
      <c r="K91" s="723">
        <v>43338</v>
      </c>
      <c r="L91" s="724">
        <f t="shared" si="12"/>
        <v>42.769592120715686</v>
      </c>
      <c r="M91" s="723">
        <v>57991</v>
      </c>
      <c r="N91" s="724">
        <f t="shared" si="13"/>
        <v>57.230407879284314</v>
      </c>
      <c r="O91" s="790">
        <v>666</v>
      </c>
      <c r="P91" s="791">
        <f t="shared" si="14"/>
        <v>34.136340338288058</v>
      </c>
      <c r="Q91" s="790">
        <v>1285</v>
      </c>
      <c r="R91" s="791">
        <f t="shared" si="15"/>
        <v>65.863659661711949</v>
      </c>
    </row>
    <row r="92" spans="1:18">
      <c r="A92" s="1361"/>
      <c r="B92" s="1188">
        <v>11</v>
      </c>
      <c r="C92" s="723">
        <v>102531</v>
      </c>
      <c r="D92" s="724">
        <f t="shared" si="8"/>
        <v>52.724925950304424</v>
      </c>
      <c r="E92" s="723">
        <v>91933</v>
      </c>
      <c r="F92" s="724">
        <f t="shared" si="9"/>
        <v>47.275074049695576</v>
      </c>
      <c r="G92" s="723">
        <v>65806</v>
      </c>
      <c r="H92" s="724">
        <f t="shared" si="10"/>
        <v>59.952261214970299</v>
      </c>
      <c r="I92" s="723">
        <v>43958</v>
      </c>
      <c r="J92" s="724">
        <f t="shared" si="11"/>
        <v>40.047738785029701</v>
      </c>
      <c r="K92" s="723">
        <v>36439</v>
      </c>
      <c r="L92" s="724">
        <f t="shared" si="12"/>
        <v>43.430430740625965</v>
      </c>
      <c r="M92" s="723">
        <v>47463</v>
      </c>
      <c r="N92" s="724">
        <f t="shared" si="13"/>
        <v>56.569569259374035</v>
      </c>
      <c r="O92" s="790">
        <v>286</v>
      </c>
      <c r="P92" s="791">
        <f t="shared" si="14"/>
        <v>35.839598997493731</v>
      </c>
      <c r="Q92" s="790">
        <v>512</v>
      </c>
      <c r="R92" s="791">
        <f t="shared" si="15"/>
        <v>64.160401002506262</v>
      </c>
    </row>
    <row r="93" spans="1:18">
      <c r="A93" s="1362"/>
      <c r="B93" s="1189">
        <v>12</v>
      </c>
      <c r="C93" s="726">
        <v>96945</v>
      </c>
      <c r="D93" s="727">
        <f t="shared" si="8"/>
        <v>52.152371320364949</v>
      </c>
      <c r="E93" s="726">
        <v>88943</v>
      </c>
      <c r="F93" s="727">
        <f t="shared" si="9"/>
        <v>47.847628679635051</v>
      </c>
      <c r="G93" s="726">
        <v>61811</v>
      </c>
      <c r="H93" s="727">
        <f t="shared" si="10"/>
        <v>59.083131804582429</v>
      </c>
      <c r="I93" s="726">
        <v>42806</v>
      </c>
      <c r="J93" s="727">
        <f t="shared" si="11"/>
        <v>40.916868195417571</v>
      </c>
      <c r="K93" s="726">
        <v>35008</v>
      </c>
      <c r="L93" s="727">
        <f t="shared" si="12"/>
        <v>43.264085420863353</v>
      </c>
      <c r="M93" s="726">
        <v>45909</v>
      </c>
      <c r="N93" s="727">
        <f t="shared" si="13"/>
        <v>56.735914579136647</v>
      </c>
      <c r="O93" s="792">
        <v>126</v>
      </c>
      <c r="P93" s="793">
        <f t="shared" si="14"/>
        <v>35.593220338983052</v>
      </c>
      <c r="Q93" s="792">
        <v>228</v>
      </c>
      <c r="R93" s="793">
        <f t="shared" si="15"/>
        <v>64.406779661016955</v>
      </c>
    </row>
    <row r="94" spans="1:18">
      <c r="A94" s="1383" t="s">
        <v>320</v>
      </c>
      <c r="B94" s="1187">
        <v>1</v>
      </c>
      <c r="C94" s="728">
        <v>85141</v>
      </c>
      <c r="D94" s="729">
        <f t="shared" si="8"/>
        <v>53.176233987671054</v>
      </c>
      <c r="E94" s="728">
        <v>74970</v>
      </c>
      <c r="F94" s="729">
        <f t="shared" si="9"/>
        <v>46.823766012328946</v>
      </c>
      <c r="G94" s="728">
        <v>57840</v>
      </c>
      <c r="H94" s="729">
        <f t="shared" si="10"/>
        <v>60.314712660458618</v>
      </c>
      <c r="I94" s="728">
        <v>38057</v>
      </c>
      <c r="J94" s="729">
        <f t="shared" si="11"/>
        <v>39.685287339541382</v>
      </c>
      <c r="K94" s="728">
        <v>27122</v>
      </c>
      <c r="L94" s="729">
        <f t="shared" si="12"/>
        <v>42.520302260684161</v>
      </c>
      <c r="M94" s="728">
        <v>36664</v>
      </c>
      <c r="N94" s="729">
        <f t="shared" si="13"/>
        <v>57.479697739315839</v>
      </c>
      <c r="O94" s="787">
        <v>179</v>
      </c>
      <c r="P94" s="788">
        <f t="shared" si="14"/>
        <v>41.822429906542055</v>
      </c>
      <c r="Q94" s="787">
        <v>249</v>
      </c>
      <c r="R94" s="788">
        <f t="shared" si="15"/>
        <v>58.177570093457945</v>
      </c>
    </row>
    <row r="95" spans="1:18">
      <c r="A95" s="1361"/>
      <c r="B95" s="1188">
        <v>2</v>
      </c>
      <c r="C95" s="723">
        <v>92507</v>
      </c>
      <c r="D95" s="724">
        <f t="shared" si="8"/>
        <v>53.139594331439604</v>
      </c>
      <c r="E95" s="723">
        <v>81576</v>
      </c>
      <c r="F95" s="724">
        <f t="shared" si="9"/>
        <v>46.860405668560396</v>
      </c>
      <c r="G95" s="723">
        <v>61714</v>
      </c>
      <c r="H95" s="724">
        <f t="shared" si="10"/>
        <v>60.460650710765826</v>
      </c>
      <c r="I95" s="723">
        <v>40359</v>
      </c>
      <c r="J95" s="724">
        <f t="shared" si="11"/>
        <v>39.539349289234174</v>
      </c>
      <c r="K95" s="723">
        <v>30534</v>
      </c>
      <c r="L95" s="724">
        <f t="shared" si="12"/>
        <v>42.715051131038152</v>
      </c>
      <c r="M95" s="723">
        <v>40949</v>
      </c>
      <c r="N95" s="724">
        <f t="shared" si="13"/>
        <v>57.284948868961848</v>
      </c>
      <c r="O95" s="790">
        <v>259</v>
      </c>
      <c r="P95" s="791">
        <f t="shared" si="14"/>
        <v>49.146110056925998</v>
      </c>
      <c r="Q95" s="790">
        <v>268</v>
      </c>
      <c r="R95" s="791">
        <f t="shared" si="15"/>
        <v>50.853889943074002</v>
      </c>
    </row>
    <row r="96" spans="1:18">
      <c r="A96" s="1361"/>
      <c r="B96" s="1188">
        <v>3</v>
      </c>
      <c r="C96" s="723">
        <v>94851</v>
      </c>
      <c r="D96" s="724">
        <f t="shared" si="8"/>
        <v>52.73455091318489</v>
      </c>
      <c r="E96" s="723">
        <v>85014</v>
      </c>
      <c r="F96" s="724">
        <f t="shared" si="9"/>
        <v>47.26544908681511</v>
      </c>
      <c r="G96" s="723">
        <v>62276</v>
      </c>
      <c r="H96" s="724">
        <f t="shared" si="10"/>
        <v>59.736597250865699</v>
      </c>
      <c r="I96" s="723">
        <v>41975</v>
      </c>
      <c r="J96" s="724">
        <f t="shared" si="11"/>
        <v>40.263402749134301</v>
      </c>
      <c r="K96" s="723">
        <v>32364</v>
      </c>
      <c r="L96" s="724">
        <f t="shared" si="12"/>
        <v>43.100853653664316</v>
      </c>
      <c r="M96" s="723">
        <v>42725</v>
      </c>
      <c r="N96" s="724">
        <f t="shared" si="13"/>
        <v>56.899146346335684</v>
      </c>
      <c r="O96" s="790">
        <v>211</v>
      </c>
      <c r="P96" s="791">
        <f t="shared" si="14"/>
        <v>40.19047619047619</v>
      </c>
      <c r="Q96" s="790">
        <v>314</v>
      </c>
      <c r="R96" s="791">
        <f t="shared" si="15"/>
        <v>59.80952380952381</v>
      </c>
    </row>
    <row r="97" spans="1:18">
      <c r="A97" s="1361"/>
      <c r="B97" s="1188">
        <v>4</v>
      </c>
      <c r="C97" s="723">
        <v>97136</v>
      </c>
      <c r="D97" s="724">
        <f t="shared" si="8"/>
        <v>53.053689442350759</v>
      </c>
      <c r="E97" s="723">
        <v>85954</v>
      </c>
      <c r="F97" s="724">
        <f t="shared" si="9"/>
        <v>46.946310557649241</v>
      </c>
      <c r="G97" s="723">
        <v>63459</v>
      </c>
      <c r="H97" s="724">
        <f t="shared" si="10"/>
        <v>60.46478390121198</v>
      </c>
      <c r="I97" s="723">
        <v>41493</v>
      </c>
      <c r="J97" s="724">
        <f t="shared" si="11"/>
        <v>39.53521609878802</v>
      </c>
      <c r="K97" s="723">
        <v>33386</v>
      </c>
      <c r="L97" s="724">
        <f t="shared" si="12"/>
        <v>43.111530068051806</v>
      </c>
      <c r="M97" s="723">
        <v>44055</v>
      </c>
      <c r="N97" s="724">
        <f t="shared" si="13"/>
        <v>56.888469931948194</v>
      </c>
      <c r="O97" s="790">
        <v>291</v>
      </c>
      <c r="P97" s="791">
        <f t="shared" si="14"/>
        <v>41.750358680057388</v>
      </c>
      <c r="Q97" s="790">
        <v>406</v>
      </c>
      <c r="R97" s="791">
        <f t="shared" si="15"/>
        <v>58.249641319942612</v>
      </c>
    </row>
    <row r="98" spans="1:18">
      <c r="A98" s="1361"/>
      <c r="B98" s="1188">
        <v>5</v>
      </c>
      <c r="C98" s="723">
        <v>107090</v>
      </c>
      <c r="D98" s="724">
        <f t="shared" si="8"/>
        <v>53.97545424762481</v>
      </c>
      <c r="E98" s="723">
        <v>91315</v>
      </c>
      <c r="F98" s="724">
        <f t="shared" si="9"/>
        <v>46.02454575237519</v>
      </c>
      <c r="G98" s="723">
        <v>68846</v>
      </c>
      <c r="H98" s="724">
        <f t="shared" si="10"/>
        <v>60.610275733352111</v>
      </c>
      <c r="I98" s="723">
        <v>44742</v>
      </c>
      <c r="J98" s="724">
        <f t="shared" si="11"/>
        <v>39.389724266647889</v>
      </c>
      <c r="K98" s="723">
        <v>37935</v>
      </c>
      <c r="L98" s="724">
        <f t="shared" si="12"/>
        <v>45.09146667617587</v>
      </c>
      <c r="M98" s="723">
        <v>46194</v>
      </c>
      <c r="N98" s="724">
        <f t="shared" si="13"/>
        <v>54.90853332382413</v>
      </c>
      <c r="O98" s="790">
        <v>309</v>
      </c>
      <c r="P98" s="791">
        <f t="shared" si="14"/>
        <v>44.912790697674417</v>
      </c>
      <c r="Q98" s="790">
        <v>379</v>
      </c>
      <c r="R98" s="791">
        <f t="shared" si="15"/>
        <v>55.087209302325583</v>
      </c>
    </row>
    <row r="99" spans="1:18">
      <c r="A99" s="1361"/>
      <c r="B99" s="1188">
        <v>6</v>
      </c>
      <c r="C99" s="723">
        <v>124154</v>
      </c>
      <c r="D99" s="724">
        <f t="shared" si="8"/>
        <v>54.523097462111728</v>
      </c>
      <c r="E99" s="723">
        <v>103555</v>
      </c>
      <c r="F99" s="724">
        <f t="shared" si="9"/>
        <v>45.476902537888272</v>
      </c>
      <c r="G99" s="723">
        <v>78627</v>
      </c>
      <c r="H99" s="724">
        <f t="shared" si="10"/>
        <v>61.268428762896235</v>
      </c>
      <c r="I99" s="723">
        <v>49705</v>
      </c>
      <c r="J99" s="724">
        <f t="shared" si="11"/>
        <v>38.731571237103765</v>
      </c>
      <c r="K99" s="723">
        <v>44964</v>
      </c>
      <c r="L99" s="724">
        <f t="shared" si="12"/>
        <v>45.690942901563879</v>
      </c>
      <c r="M99" s="723">
        <v>53445</v>
      </c>
      <c r="N99" s="724">
        <f t="shared" si="13"/>
        <v>54.309057098436121</v>
      </c>
      <c r="O99" s="790">
        <v>563</v>
      </c>
      <c r="P99" s="791">
        <f t="shared" si="14"/>
        <v>58.16115702479339</v>
      </c>
      <c r="Q99" s="790">
        <v>405</v>
      </c>
      <c r="R99" s="791">
        <f t="shared" si="15"/>
        <v>41.83884297520661</v>
      </c>
    </row>
    <row r="100" spans="1:18">
      <c r="A100" s="1361"/>
      <c r="B100" s="1188">
        <v>7</v>
      </c>
      <c r="C100" s="723">
        <v>109996</v>
      </c>
      <c r="D100" s="724">
        <f t="shared" si="8"/>
        <v>53.493495440729482</v>
      </c>
      <c r="E100" s="723">
        <v>95629</v>
      </c>
      <c r="F100" s="724">
        <f t="shared" si="9"/>
        <v>46.506504559270518</v>
      </c>
      <c r="G100" s="723">
        <v>72342</v>
      </c>
      <c r="H100" s="724">
        <f t="shared" si="10"/>
        <v>60.66008150396619</v>
      </c>
      <c r="I100" s="723">
        <v>46916</v>
      </c>
      <c r="J100" s="724">
        <f t="shared" si="11"/>
        <v>39.33991849603381</v>
      </c>
      <c r="K100" s="723">
        <v>37408</v>
      </c>
      <c r="L100" s="724">
        <f t="shared" si="12"/>
        <v>43.548311990686848</v>
      </c>
      <c r="M100" s="723">
        <v>48492</v>
      </c>
      <c r="N100" s="724">
        <f t="shared" si="13"/>
        <v>56.451688009313152</v>
      </c>
      <c r="O100" s="790">
        <v>246</v>
      </c>
      <c r="P100" s="791">
        <f t="shared" si="14"/>
        <v>52.676659528907926</v>
      </c>
      <c r="Q100" s="790">
        <v>221</v>
      </c>
      <c r="R100" s="791">
        <f t="shared" si="15"/>
        <v>47.323340471092074</v>
      </c>
    </row>
    <row r="101" spans="1:18">
      <c r="A101" s="1361"/>
      <c r="B101" s="1188">
        <v>8</v>
      </c>
      <c r="C101" s="723">
        <v>83657</v>
      </c>
      <c r="D101" s="724">
        <f t="shared" si="8"/>
        <v>55.658902350585151</v>
      </c>
      <c r="E101" s="723">
        <v>66646</v>
      </c>
      <c r="F101" s="724">
        <f t="shared" si="9"/>
        <v>44.341097649414849</v>
      </c>
      <c r="G101" s="723">
        <v>57328</v>
      </c>
      <c r="H101" s="724">
        <f t="shared" si="10"/>
        <v>63.532593035884481</v>
      </c>
      <c r="I101" s="723">
        <v>32906</v>
      </c>
      <c r="J101" s="724">
        <f t="shared" si="11"/>
        <v>36.467406964115519</v>
      </c>
      <c r="K101" s="723">
        <v>26154</v>
      </c>
      <c r="L101" s="724">
        <f t="shared" si="12"/>
        <v>43.842092029167716</v>
      </c>
      <c r="M101" s="723">
        <v>33501</v>
      </c>
      <c r="N101" s="724">
        <f t="shared" si="13"/>
        <v>56.157907970832284</v>
      </c>
      <c r="O101" s="790">
        <v>175</v>
      </c>
      <c r="P101" s="791">
        <f t="shared" si="14"/>
        <v>42.270531400966185</v>
      </c>
      <c r="Q101" s="790">
        <v>239</v>
      </c>
      <c r="R101" s="791">
        <f t="shared" si="15"/>
        <v>57.729468599033815</v>
      </c>
    </row>
    <row r="102" spans="1:18">
      <c r="A102" s="1361"/>
      <c r="B102" s="1188">
        <v>9</v>
      </c>
      <c r="C102" s="723">
        <v>117115</v>
      </c>
      <c r="D102" s="724">
        <f t="shared" si="8"/>
        <v>50.74482651045097</v>
      </c>
      <c r="E102" s="723">
        <v>113677</v>
      </c>
      <c r="F102" s="724">
        <f t="shared" si="9"/>
        <v>49.25517348954903</v>
      </c>
      <c r="G102" s="723">
        <v>74124</v>
      </c>
      <c r="H102" s="724">
        <f t="shared" si="10"/>
        <v>59.242327365728897</v>
      </c>
      <c r="I102" s="723">
        <v>50996</v>
      </c>
      <c r="J102" s="724">
        <f t="shared" si="11"/>
        <v>40.757672634271103</v>
      </c>
      <c r="K102" s="723">
        <v>42159</v>
      </c>
      <c r="L102" s="724">
        <f t="shared" si="12"/>
        <v>40.854515325651931</v>
      </c>
      <c r="M102" s="723">
        <v>61034</v>
      </c>
      <c r="N102" s="724">
        <f t="shared" si="13"/>
        <v>59.145484674348069</v>
      </c>
      <c r="O102" s="790">
        <v>832</v>
      </c>
      <c r="P102" s="791">
        <f t="shared" si="14"/>
        <v>33.561920129084307</v>
      </c>
      <c r="Q102" s="790">
        <v>1647</v>
      </c>
      <c r="R102" s="791">
        <f t="shared" si="15"/>
        <v>66.438079870915686</v>
      </c>
    </row>
    <row r="103" spans="1:18">
      <c r="A103" s="1361"/>
      <c r="B103" s="1188">
        <v>10</v>
      </c>
      <c r="C103" s="723">
        <v>115277</v>
      </c>
      <c r="D103" s="724">
        <f t="shared" si="8"/>
        <v>51.058354556527519</v>
      </c>
      <c r="E103" s="723">
        <v>110498</v>
      </c>
      <c r="F103" s="724">
        <f t="shared" si="9"/>
        <v>48.941645443472481</v>
      </c>
      <c r="G103" s="723">
        <v>71223</v>
      </c>
      <c r="H103" s="724">
        <f t="shared" si="10"/>
        <v>59.207933961244628</v>
      </c>
      <c r="I103" s="723">
        <v>49070</v>
      </c>
      <c r="J103" s="724">
        <f t="shared" si="11"/>
        <v>40.792066038755372</v>
      </c>
      <c r="K103" s="723">
        <v>43239</v>
      </c>
      <c r="L103" s="724">
        <f t="shared" si="12"/>
        <v>41.82490012671574</v>
      </c>
      <c r="M103" s="723">
        <v>60142</v>
      </c>
      <c r="N103" s="724">
        <f t="shared" si="13"/>
        <v>58.17509987328426</v>
      </c>
      <c r="O103" s="790">
        <v>815</v>
      </c>
      <c r="P103" s="791">
        <f t="shared" si="14"/>
        <v>38.791051880057118</v>
      </c>
      <c r="Q103" s="790">
        <v>1286</v>
      </c>
      <c r="R103" s="791">
        <f t="shared" si="15"/>
        <v>61.208948119942882</v>
      </c>
    </row>
    <row r="104" spans="1:18">
      <c r="A104" s="1361"/>
      <c r="B104" s="1188">
        <v>11</v>
      </c>
      <c r="C104" s="723">
        <v>114702</v>
      </c>
      <c r="D104" s="724">
        <f t="shared" si="8"/>
        <v>52.600877736046336</v>
      </c>
      <c r="E104" s="723">
        <v>103359</v>
      </c>
      <c r="F104" s="724">
        <f t="shared" si="9"/>
        <v>47.399122263953664</v>
      </c>
      <c r="G104" s="723">
        <v>72583</v>
      </c>
      <c r="H104" s="724">
        <f t="shared" si="10"/>
        <v>60.262860748563646</v>
      </c>
      <c r="I104" s="723">
        <v>47861</v>
      </c>
      <c r="J104" s="724">
        <f t="shared" si="11"/>
        <v>39.737139251436354</v>
      </c>
      <c r="K104" s="723">
        <v>41810</v>
      </c>
      <c r="L104" s="724">
        <f t="shared" si="12"/>
        <v>43.205538906685959</v>
      </c>
      <c r="M104" s="723">
        <v>54960</v>
      </c>
      <c r="N104" s="724">
        <f t="shared" si="13"/>
        <v>56.794461093314041</v>
      </c>
      <c r="O104" s="790">
        <v>309</v>
      </c>
      <c r="P104" s="791">
        <f t="shared" si="14"/>
        <v>36.481700118063756</v>
      </c>
      <c r="Q104" s="790">
        <v>538</v>
      </c>
      <c r="R104" s="791">
        <f t="shared" si="15"/>
        <v>63.518299881936244</v>
      </c>
    </row>
    <row r="105" spans="1:18">
      <c r="A105" s="1362"/>
      <c r="B105" s="1189">
        <v>12</v>
      </c>
      <c r="C105" s="726">
        <v>102609</v>
      </c>
      <c r="D105" s="727">
        <f t="shared" si="8"/>
        <v>52.138189652544185</v>
      </c>
      <c r="E105" s="726">
        <v>94193</v>
      </c>
      <c r="F105" s="727">
        <f t="shared" si="9"/>
        <v>47.861810347455815</v>
      </c>
      <c r="G105" s="726">
        <v>66228</v>
      </c>
      <c r="H105" s="727">
        <f t="shared" si="10"/>
        <v>59.88444114907815</v>
      </c>
      <c r="I105" s="726">
        <v>44365</v>
      </c>
      <c r="J105" s="727">
        <f t="shared" si="11"/>
        <v>40.11555885092185</v>
      </c>
      <c r="K105" s="726">
        <v>36188</v>
      </c>
      <c r="L105" s="727">
        <f t="shared" si="12"/>
        <v>42.246089189820218</v>
      </c>
      <c r="M105" s="726">
        <v>49472</v>
      </c>
      <c r="N105" s="727">
        <f t="shared" si="13"/>
        <v>57.753910810179782</v>
      </c>
      <c r="O105" s="792">
        <v>193</v>
      </c>
      <c r="P105" s="793">
        <f t="shared" si="14"/>
        <v>35.154826958105645</v>
      </c>
      <c r="Q105" s="792">
        <v>356</v>
      </c>
      <c r="R105" s="793">
        <f t="shared" si="15"/>
        <v>64.845173041894355</v>
      </c>
    </row>
    <row r="106" spans="1:18">
      <c r="A106" s="1383" t="s">
        <v>321</v>
      </c>
      <c r="B106" s="1187">
        <v>1</v>
      </c>
      <c r="C106" s="728">
        <v>99742</v>
      </c>
      <c r="D106" s="729">
        <f t="shared" si="8"/>
        <v>52.81630102675711</v>
      </c>
      <c r="E106" s="728">
        <v>89105</v>
      </c>
      <c r="F106" s="729">
        <f t="shared" si="9"/>
        <v>47.18369897324289</v>
      </c>
      <c r="G106" s="728">
        <v>67719</v>
      </c>
      <c r="H106" s="729">
        <f t="shared" si="10"/>
        <v>59.994684385382058</v>
      </c>
      <c r="I106" s="728">
        <v>45156</v>
      </c>
      <c r="J106" s="729">
        <f t="shared" si="11"/>
        <v>40.005315614617942</v>
      </c>
      <c r="K106" s="728">
        <v>31812</v>
      </c>
      <c r="L106" s="729">
        <f t="shared" si="12"/>
        <v>42.299254058797722</v>
      </c>
      <c r="M106" s="728">
        <v>43395</v>
      </c>
      <c r="N106" s="729">
        <f t="shared" si="13"/>
        <v>57.700745941202278</v>
      </c>
      <c r="O106" s="787">
        <v>211</v>
      </c>
      <c r="P106" s="788">
        <f t="shared" si="14"/>
        <v>27.58169934640523</v>
      </c>
      <c r="Q106" s="787">
        <v>554</v>
      </c>
      <c r="R106" s="788">
        <f t="shared" si="15"/>
        <v>72.41830065359477</v>
      </c>
    </row>
    <row r="107" spans="1:18">
      <c r="A107" s="1361"/>
      <c r="B107" s="1188">
        <v>2</v>
      </c>
      <c r="C107" s="723">
        <v>94889</v>
      </c>
      <c r="D107" s="724">
        <f t="shared" si="8"/>
        <v>53.091289557316145</v>
      </c>
      <c r="E107" s="723">
        <v>83839</v>
      </c>
      <c r="F107" s="724">
        <f t="shared" si="9"/>
        <v>46.908710442683855</v>
      </c>
      <c r="G107" s="723">
        <v>62946</v>
      </c>
      <c r="H107" s="724">
        <f t="shared" si="10"/>
        <v>60.776286569469924</v>
      </c>
      <c r="I107" s="723">
        <v>40624</v>
      </c>
      <c r="J107" s="724">
        <f t="shared" si="11"/>
        <v>39.223713430530076</v>
      </c>
      <c r="K107" s="723">
        <v>31737</v>
      </c>
      <c r="L107" s="724">
        <f t="shared" si="12"/>
        <v>42.529783042761615</v>
      </c>
      <c r="M107" s="723">
        <v>42886</v>
      </c>
      <c r="N107" s="724">
        <f t="shared" si="13"/>
        <v>57.470216957238385</v>
      </c>
      <c r="O107" s="790">
        <v>206</v>
      </c>
      <c r="P107" s="791">
        <f t="shared" si="14"/>
        <v>38.504672897196265</v>
      </c>
      <c r="Q107" s="790">
        <v>329</v>
      </c>
      <c r="R107" s="791">
        <f t="shared" si="15"/>
        <v>61.495327102803735</v>
      </c>
    </row>
    <row r="108" spans="1:18">
      <c r="A108" s="1361"/>
      <c r="B108" s="1188">
        <v>3</v>
      </c>
      <c r="C108" s="723">
        <v>110170</v>
      </c>
      <c r="D108" s="724">
        <f t="shared" si="8"/>
        <v>53.216566355266593</v>
      </c>
      <c r="E108" s="723">
        <v>96852</v>
      </c>
      <c r="F108" s="724">
        <f t="shared" si="9"/>
        <v>46.783433644733407</v>
      </c>
      <c r="G108" s="723">
        <v>72605</v>
      </c>
      <c r="H108" s="724">
        <f t="shared" si="10"/>
        <v>60.742073119718896</v>
      </c>
      <c r="I108" s="723">
        <v>46925</v>
      </c>
      <c r="J108" s="724">
        <f t="shared" si="11"/>
        <v>39.257926880281104</v>
      </c>
      <c r="K108" s="723">
        <v>37330</v>
      </c>
      <c r="L108" s="724">
        <f t="shared" si="12"/>
        <v>42.952973800181802</v>
      </c>
      <c r="M108" s="723">
        <v>49579</v>
      </c>
      <c r="N108" s="724">
        <f t="shared" si="13"/>
        <v>57.047026199818198</v>
      </c>
      <c r="O108" s="790">
        <v>235</v>
      </c>
      <c r="P108" s="791">
        <f t="shared" si="14"/>
        <v>40.308747855917666</v>
      </c>
      <c r="Q108" s="790">
        <v>348</v>
      </c>
      <c r="R108" s="791">
        <f t="shared" si="15"/>
        <v>59.691252144082334</v>
      </c>
    </row>
    <row r="109" spans="1:18">
      <c r="A109" s="1361"/>
      <c r="B109" s="1188">
        <v>4</v>
      </c>
      <c r="C109" s="723">
        <v>97021</v>
      </c>
      <c r="D109" s="724">
        <f t="shared" si="8"/>
        <v>52.904770213972562</v>
      </c>
      <c r="E109" s="723">
        <v>86367</v>
      </c>
      <c r="F109" s="724">
        <f t="shared" si="9"/>
        <v>47.095229786027438</v>
      </c>
      <c r="G109" s="723">
        <v>64144</v>
      </c>
      <c r="H109" s="724">
        <f t="shared" si="10"/>
        <v>60.207625448196886</v>
      </c>
      <c r="I109" s="723">
        <v>42394</v>
      </c>
      <c r="J109" s="724">
        <f t="shared" si="11"/>
        <v>39.792374551803114</v>
      </c>
      <c r="K109" s="723">
        <v>32603</v>
      </c>
      <c r="L109" s="724">
        <f t="shared" si="12"/>
        <v>42.73841515369994</v>
      </c>
      <c r="M109" s="723">
        <v>43682</v>
      </c>
      <c r="N109" s="724">
        <f t="shared" si="13"/>
        <v>57.26158484630006</v>
      </c>
      <c r="O109" s="790">
        <v>274</v>
      </c>
      <c r="P109" s="791">
        <f t="shared" si="14"/>
        <v>48.495575221238937</v>
      </c>
      <c r="Q109" s="790">
        <v>291</v>
      </c>
      <c r="R109" s="791">
        <f t="shared" si="15"/>
        <v>51.504424778761063</v>
      </c>
    </row>
    <row r="110" spans="1:18">
      <c r="A110" s="1361"/>
      <c r="B110" s="1188">
        <v>5</v>
      </c>
      <c r="C110" s="723">
        <v>118752</v>
      </c>
      <c r="D110" s="724">
        <f t="shared" si="8"/>
        <v>54.300529506982357</v>
      </c>
      <c r="E110" s="723">
        <v>99942</v>
      </c>
      <c r="F110" s="724">
        <f t="shared" si="9"/>
        <v>45.699470493017643</v>
      </c>
      <c r="G110" s="723">
        <v>77640</v>
      </c>
      <c r="H110" s="724">
        <f t="shared" si="10"/>
        <v>61.601447205560319</v>
      </c>
      <c r="I110" s="723">
        <v>48396</v>
      </c>
      <c r="J110" s="724">
        <f t="shared" si="11"/>
        <v>38.398552794439681</v>
      </c>
      <c r="K110" s="723">
        <v>40916</v>
      </c>
      <c r="L110" s="724">
        <f t="shared" si="12"/>
        <v>44.349541503175878</v>
      </c>
      <c r="M110" s="723">
        <v>51342</v>
      </c>
      <c r="N110" s="724">
        <f t="shared" si="13"/>
        <v>55.650458496824122</v>
      </c>
      <c r="O110" s="790">
        <v>196</v>
      </c>
      <c r="P110" s="791">
        <f t="shared" si="14"/>
        <v>49</v>
      </c>
      <c r="Q110" s="790">
        <v>204</v>
      </c>
      <c r="R110" s="791">
        <f t="shared" si="15"/>
        <v>51</v>
      </c>
    </row>
    <row r="111" spans="1:18">
      <c r="A111" s="1361"/>
      <c r="B111" s="1188">
        <v>6</v>
      </c>
      <c r="C111" s="723">
        <v>137165</v>
      </c>
      <c r="D111" s="724">
        <f t="shared" si="8"/>
        <v>54.584779217471585</v>
      </c>
      <c r="E111" s="723">
        <v>114123</v>
      </c>
      <c r="F111" s="724">
        <f t="shared" si="9"/>
        <v>45.415220782528415</v>
      </c>
      <c r="G111" s="723">
        <v>89407</v>
      </c>
      <c r="H111" s="724">
        <f t="shared" si="10"/>
        <v>61.611985142613001</v>
      </c>
      <c r="I111" s="723">
        <v>55706</v>
      </c>
      <c r="J111" s="724">
        <f t="shared" si="11"/>
        <v>38.388014857386999</v>
      </c>
      <c r="K111" s="723">
        <v>47254</v>
      </c>
      <c r="L111" s="724">
        <f t="shared" si="12"/>
        <v>44.86962796969064</v>
      </c>
      <c r="M111" s="723">
        <v>58060</v>
      </c>
      <c r="N111" s="724">
        <f t="shared" si="13"/>
        <v>55.13037203030936</v>
      </c>
      <c r="O111" s="790">
        <v>504</v>
      </c>
      <c r="P111" s="791">
        <f t="shared" si="14"/>
        <v>58.536585365853661</v>
      </c>
      <c r="Q111" s="790">
        <v>357</v>
      </c>
      <c r="R111" s="791">
        <f t="shared" si="15"/>
        <v>41.463414634146339</v>
      </c>
    </row>
    <row r="112" spans="1:18">
      <c r="A112" s="1361"/>
      <c r="B112" s="1188">
        <v>7</v>
      </c>
      <c r="C112" s="723">
        <v>120448</v>
      </c>
      <c r="D112" s="724">
        <f t="shared" si="8"/>
        <v>54.285933197221887</v>
      </c>
      <c r="E112" s="723">
        <v>101429</v>
      </c>
      <c r="F112" s="724">
        <f t="shared" si="9"/>
        <v>45.714066802778113</v>
      </c>
      <c r="G112" s="723">
        <v>81338</v>
      </c>
      <c r="H112" s="724">
        <f t="shared" si="10"/>
        <v>61.47532310482957</v>
      </c>
      <c r="I112" s="723">
        <v>50972</v>
      </c>
      <c r="J112" s="724">
        <f t="shared" si="11"/>
        <v>38.52467689517043</v>
      </c>
      <c r="K112" s="723">
        <v>38866</v>
      </c>
      <c r="L112" s="724">
        <f t="shared" si="12"/>
        <v>43.623098939334419</v>
      </c>
      <c r="M112" s="723">
        <v>50229</v>
      </c>
      <c r="N112" s="724">
        <f t="shared" si="13"/>
        <v>56.376901060665581</v>
      </c>
      <c r="O112" s="790">
        <v>244</v>
      </c>
      <c r="P112" s="791">
        <f t="shared" si="14"/>
        <v>51.694915254237287</v>
      </c>
      <c r="Q112" s="790">
        <v>228</v>
      </c>
      <c r="R112" s="791">
        <f t="shared" si="15"/>
        <v>48.305084745762713</v>
      </c>
    </row>
    <row r="113" spans="1:18">
      <c r="A113" s="1361"/>
      <c r="B113" s="1188">
        <v>8</v>
      </c>
      <c r="C113" s="723">
        <v>88688</v>
      </c>
      <c r="D113" s="724">
        <f t="shared" si="8"/>
        <v>55.261796905668369</v>
      </c>
      <c r="E113" s="723">
        <v>71799</v>
      </c>
      <c r="F113" s="724">
        <f t="shared" si="9"/>
        <v>44.738203094331631</v>
      </c>
      <c r="G113" s="723">
        <v>61703</v>
      </c>
      <c r="H113" s="724">
        <f t="shared" si="10"/>
        <v>63.076168181307054</v>
      </c>
      <c r="I113" s="723">
        <v>36120</v>
      </c>
      <c r="J113" s="724">
        <f t="shared" si="11"/>
        <v>36.923831818692946</v>
      </c>
      <c r="K113" s="723">
        <v>26783</v>
      </c>
      <c r="L113" s="724">
        <f t="shared" si="12"/>
        <v>43.037344131636459</v>
      </c>
      <c r="M113" s="723">
        <v>35449</v>
      </c>
      <c r="N113" s="724">
        <f t="shared" si="13"/>
        <v>56.962655868363541</v>
      </c>
      <c r="O113" s="790">
        <v>202</v>
      </c>
      <c r="P113" s="791">
        <f t="shared" si="14"/>
        <v>46.75925925925926</v>
      </c>
      <c r="Q113" s="790">
        <v>230</v>
      </c>
      <c r="R113" s="791">
        <f t="shared" si="15"/>
        <v>53.24074074074074</v>
      </c>
    </row>
    <row r="114" spans="1:18">
      <c r="A114" s="1361"/>
      <c r="B114" s="1188">
        <v>9</v>
      </c>
      <c r="C114" s="723">
        <v>126126</v>
      </c>
      <c r="D114" s="724">
        <f t="shared" si="8"/>
        <v>50.907138849760045</v>
      </c>
      <c r="E114" s="723">
        <v>121631</v>
      </c>
      <c r="F114" s="724">
        <f t="shared" si="9"/>
        <v>49.092861150239955</v>
      </c>
      <c r="G114" s="723">
        <v>81264</v>
      </c>
      <c r="H114" s="724">
        <f t="shared" si="10"/>
        <v>59.687986602814583</v>
      </c>
      <c r="I114" s="723">
        <v>54884</v>
      </c>
      <c r="J114" s="724">
        <f t="shared" si="11"/>
        <v>40.312013397185417</v>
      </c>
      <c r="K114" s="723">
        <v>43990</v>
      </c>
      <c r="L114" s="724">
        <f t="shared" si="12"/>
        <v>40.416012054059514</v>
      </c>
      <c r="M114" s="723">
        <v>64853</v>
      </c>
      <c r="N114" s="724">
        <f t="shared" si="13"/>
        <v>59.583987945940486</v>
      </c>
      <c r="O114" s="790">
        <v>872</v>
      </c>
      <c r="P114" s="791">
        <f t="shared" si="14"/>
        <v>31.525668835864064</v>
      </c>
      <c r="Q114" s="790">
        <v>1894</v>
      </c>
      <c r="R114" s="791">
        <f t="shared" si="15"/>
        <v>68.474331164135933</v>
      </c>
    </row>
    <row r="115" spans="1:18">
      <c r="A115" s="1361"/>
      <c r="B115" s="1188">
        <v>10</v>
      </c>
      <c r="C115" s="723">
        <v>134311</v>
      </c>
      <c r="D115" s="724">
        <f t="shared" si="8"/>
        <v>51.418584975364745</v>
      </c>
      <c r="E115" s="723">
        <v>126900</v>
      </c>
      <c r="F115" s="724">
        <f t="shared" si="9"/>
        <v>48.581415024635255</v>
      </c>
      <c r="G115" s="723">
        <v>84492</v>
      </c>
      <c r="H115" s="724">
        <f t="shared" si="10"/>
        <v>59.879238008844538</v>
      </c>
      <c r="I115" s="723">
        <v>56612</v>
      </c>
      <c r="J115" s="724">
        <f t="shared" si="11"/>
        <v>40.120761991155462</v>
      </c>
      <c r="K115" s="723">
        <v>48815</v>
      </c>
      <c r="L115" s="724">
        <f t="shared" si="12"/>
        <v>41.569445627182148</v>
      </c>
      <c r="M115" s="723">
        <v>68615</v>
      </c>
      <c r="N115" s="724">
        <f t="shared" si="13"/>
        <v>58.430554372817852</v>
      </c>
      <c r="O115" s="790">
        <v>1004</v>
      </c>
      <c r="P115" s="791">
        <f t="shared" si="14"/>
        <v>37.504669406051548</v>
      </c>
      <c r="Q115" s="790">
        <v>1673</v>
      </c>
      <c r="R115" s="791">
        <f t="shared" si="15"/>
        <v>62.495330593948452</v>
      </c>
    </row>
    <row r="116" spans="1:18">
      <c r="A116" s="1361"/>
      <c r="B116" s="1188">
        <v>11</v>
      </c>
      <c r="C116" s="723">
        <v>124436</v>
      </c>
      <c r="D116" s="724">
        <f t="shared" si="8"/>
        <v>52.498881979192156</v>
      </c>
      <c r="E116" s="723">
        <v>112590</v>
      </c>
      <c r="F116" s="724">
        <f t="shared" si="9"/>
        <v>47.501118020807844</v>
      </c>
      <c r="G116" s="723">
        <v>81267</v>
      </c>
      <c r="H116" s="724">
        <f t="shared" si="10"/>
        <v>60.358286108986121</v>
      </c>
      <c r="I116" s="723">
        <v>53374</v>
      </c>
      <c r="J116" s="724">
        <f t="shared" si="11"/>
        <v>39.641713891013879</v>
      </c>
      <c r="K116" s="723">
        <v>42862</v>
      </c>
      <c r="L116" s="724">
        <f t="shared" si="12"/>
        <v>42.195729432264542</v>
      </c>
      <c r="M116" s="723">
        <v>58717</v>
      </c>
      <c r="N116" s="724">
        <f t="shared" si="13"/>
        <v>57.804270567735458</v>
      </c>
      <c r="O116" s="790">
        <v>307</v>
      </c>
      <c r="P116" s="791">
        <f t="shared" si="14"/>
        <v>38.089330024813897</v>
      </c>
      <c r="Q116" s="790">
        <v>499</v>
      </c>
      <c r="R116" s="791">
        <f t="shared" si="15"/>
        <v>61.910669975186103</v>
      </c>
    </row>
    <row r="117" spans="1:18">
      <c r="A117" s="1362"/>
      <c r="B117" s="1189">
        <v>12</v>
      </c>
      <c r="C117" s="726">
        <v>105336</v>
      </c>
      <c r="D117" s="727">
        <f t="shared" si="8"/>
        <v>51.821750809284389</v>
      </c>
      <c r="E117" s="726">
        <v>97930</v>
      </c>
      <c r="F117" s="727">
        <f t="shared" si="9"/>
        <v>48.178249190715611</v>
      </c>
      <c r="G117" s="726">
        <v>67944</v>
      </c>
      <c r="H117" s="727">
        <f t="shared" si="10"/>
        <v>59.199623598295737</v>
      </c>
      <c r="I117" s="726">
        <v>46827</v>
      </c>
      <c r="J117" s="727">
        <f t="shared" si="11"/>
        <v>40.800376401704263</v>
      </c>
      <c r="K117" s="726">
        <v>37241</v>
      </c>
      <c r="L117" s="727">
        <f t="shared" si="12"/>
        <v>42.277041140677504</v>
      </c>
      <c r="M117" s="726">
        <v>50847</v>
      </c>
      <c r="N117" s="727">
        <f t="shared" si="13"/>
        <v>57.722958859322496</v>
      </c>
      <c r="O117" s="792">
        <v>151</v>
      </c>
      <c r="P117" s="793">
        <f t="shared" si="14"/>
        <v>37.100737100737099</v>
      </c>
      <c r="Q117" s="792">
        <v>256</v>
      </c>
      <c r="R117" s="793">
        <f t="shared" si="15"/>
        <v>62.899262899262901</v>
      </c>
    </row>
    <row r="118" spans="1:18">
      <c r="A118" s="1377">
        <v>2018</v>
      </c>
      <c r="B118" s="794" t="s">
        <v>301</v>
      </c>
      <c r="C118" s="787">
        <v>111444</v>
      </c>
      <c r="D118" s="788">
        <f t="shared" si="8"/>
        <v>52.637942924078253</v>
      </c>
      <c r="E118" s="787">
        <v>100274</v>
      </c>
      <c r="F118" s="788">
        <f t="shared" si="9"/>
        <v>47.362057075921747</v>
      </c>
      <c r="G118" s="787">
        <v>75504</v>
      </c>
      <c r="H118" s="788">
        <f t="shared" si="10"/>
        <v>60.063480951736977</v>
      </c>
      <c r="I118" s="787">
        <v>50203</v>
      </c>
      <c r="J118" s="788">
        <f t="shared" si="11"/>
        <v>39.936519048263023</v>
      </c>
      <c r="K118" s="787">
        <v>35602</v>
      </c>
      <c r="L118" s="788">
        <f t="shared" si="12"/>
        <v>41.817306224085883</v>
      </c>
      <c r="M118" s="787">
        <v>49535</v>
      </c>
      <c r="N118" s="788">
        <f t="shared" si="13"/>
        <v>58.182693775914117</v>
      </c>
      <c r="O118" s="787">
        <v>338</v>
      </c>
      <c r="P118" s="788">
        <f t="shared" si="14"/>
        <v>38.672768878718536</v>
      </c>
      <c r="Q118" s="787">
        <v>536</v>
      </c>
      <c r="R118" s="788">
        <f t="shared" si="15"/>
        <v>61.327231121281464</v>
      </c>
    </row>
    <row r="119" spans="1:18">
      <c r="A119" s="1378"/>
      <c r="B119" s="789" t="s">
        <v>302</v>
      </c>
      <c r="C119" s="790">
        <v>104681</v>
      </c>
      <c r="D119" s="791">
        <f t="shared" si="8"/>
        <v>52.899916618237867</v>
      </c>
      <c r="E119" s="790">
        <v>93204</v>
      </c>
      <c r="F119" s="791">
        <f t="shared" si="9"/>
        <v>47.100083381762133</v>
      </c>
      <c r="G119" s="790">
        <v>69730</v>
      </c>
      <c r="H119" s="791">
        <f t="shared" si="10"/>
        <v>60.972517335152105</v>
      </c>
      <c r="I119" s="790">
        <v>44633</v>
      </c>
      <c r="J119" s="791">
        <f t="shared" si="11"/>
        <v>39.027482664847895</v>
      </c>
      <c r="K119" s="790">
        <v>34705</v>
      </c>
      <c r="L119" s="791">
        <f t="shared" si="12"/>
        <v>41.901599758527013</v>
      </c>
      <c r="M119" s="790">
        <v>48120</v>
      </c>
      <c r="N119" s="791">
        <f t="shared" si="13"/>
        <v>58.098400241472987</v>
      </c>
      <c r="O119" s="790">
        <v>246</v>
      </c>
      <c r="P119" s="791">
        <f t="shared" si="14"/>
        <v>35.294117647058826</v>
      </c>
      <c r="Q119" s="790">
        <v>451</v>
      </c>
      <c r="R119" s="791">
        <f t="shared" si="15"/>
        <v>64.705882352941174</v>
      </c>
    </row>
    <row r="120" spans="1:18">
      <c r="A120" s="1378"/>
      <c r="B120" s="789" t="s">
        <v>303</v>
      </c>
      <c r="C120" s="790">
        <v>108968</v>
      </c>
      <c r="D120" s="791">
        <f t="shared" si="8"/>
        <v>52.634934742496114</v>
      </c>
      <c r="E120" s="790">
        <v>98058</v>
      </c>
      <c r="F120" s="791">
        <f t="shared" si="9"/>
        <v>47.365065257503886</v>
      </c>
      <c r="G120" s="790">
        <v>73704</v>
      </c>
      <c r="H120" s="791">
        <f t="shared" si="10"/>
        <v>59.898089379027866</v>
      </c>
      <c r="I120" s="790">
        <v>49345</v>
      </c>
      <c r="J120" s="791">
        <f t="shared" si="11"/>
        <v>40.101910620972134</v>
      </c>
      <c r="K120" s="790">
        <v>35025</v>
      </c>
      <c r="L120" s="791">
        <f t="shared" si="12"/>
        <v>42.002446395164775</v>
      </c>
      <c r="M120" s="790">
        <v>48363</v>
      </c>
      <c r="N120" s="791">
        <f t="shared" si="13"/>
        <v>57.997553604835225</v>
      </c>
      <c r="O120" s="790">
        <v>239</v>
      </c>
      <c r="P120" s="791">
        <f t="shared" si="14"/>
        <v>40.577249575551782</v>
      </c>
      <c r="Q120" s="790">
        <v>350</v>
      </c>
      <c r="R120" s="791">
        <f t="shared" si="15"/>
        <v>59.422750424448218</v>
      </c>
    </row>
    <row r="121" spans="1:18">
      <c r="A121" s="1378"/>
      <c r="B121" s="789" t="s">
        <v>304</v>
      </c>
      <c r="C121" s="790">
        <v>112856</v>
      </c>
      <c r="D121" s="791">
        <f t="shared" si="8"/>
        <v>52.625050710412069</v>
      </c>
      <c r="E121" s="790">
        <v>101597</v>
      </c>
      <c r="F121" s="791">
        <f t="shared" si="9"/>
        <v>47.374949289587931</v>
      </c>
      <c r="G121" s="790">
        <v>75822</v>
      </c>
      <c r="H121" s="791">
        <f t="shared" si="10"/>
        <v>60.572798082684244</v>
      </c>
      <c r="I121" s="790">
        <v>49353</v>
      </c>
      <c r="J121" s="791">
        <f t="shared" si="11"/>
        <v>39.427201917315756</v>
      </c>
      <c r="K121" s="790">
        <v>36679</v>
      </c>
      <c r="L121" s="791">
        <f t="shared" si="12"/>
        <v>41.517442781789782</v>
      </c>
      <c r="M121" s="790">
        <v>51667</v>
      </c>
      <c r="N121" s="791">
        <f t="shared" si="13"/>
        <v>58.482557218210218</v>
      </c>
      <c r="O121" s="790">
        <v>355</v>
      </c>
      <c r="P121" s="791">
        <f t="shared" si="14"/>
        <v>38.090128755364809</v>
      </c>
      <c r="Q121" s="790">
        <v>577</v>
      </c>
      <c r="R121" s="791">
        <f t="shared" si="15"/>
        <v>61.909871244635191</v>
      </c>
    </row>
    <row r="122" spans="1:18">
      <c r="A122" s="1378"/>
      <c r="B122" s="789" t="s">
        <v>305</v>
      </c>
      <c r="C122" s="790">
        <v>124105</v>
      </c>
      <c r="D122" s="791">
        <f t="shared" si="8"/>
        <v>53.050154100000427</v>
      </c>
      <c r="E122" s="790">
        <v>109834</v>
      </c>
      <c r="F122" s="791">
        <f t="shared" si="9"/>
        <v>46.949845899999573</v>
      </c>
      <c r="G122" s="790">
        <v>82339</v>
      </c>
      <c r="H122" s="791">
        <f t="shared" si="10"/>
        <v>60.671863947182267</v>
      </c>
      <c r="I122" s="790">
        <v>53373</v>
      </c>
      <c r="J122" s="791">
        <f t="shared" si="11"/>
        <v>39.328136052817733</v>
      </c>
      <c r="K122" s="790">
        <v>41516</v>
      </c>
      <c r="L122" s="791">
        <f t="shared" si="12"/>
        <v>42.556506586028391</v>
      </c>
      <c r="M122" s="790">
        <v>56039</v>
      </c>
      <c r="N122" s="791">
        <f t="shared" si="13"/>
        <v>57.443493413971609</v>
      </c>
      <c r="O122" s="790">
        <v>250</v>
      </c>
      <c r="P122" s="791">
        <f t="shared" si="14"/>
        <v>37.202380952380949</v>
      </c>
      <c r="Q122" s="790">
        <v>422</v>
      </c>
      <c r="R122" s="791">
        <f t="shared" si="15"/>
        <v>62.797619047619051</v>
      </c>
    </row>
    <row r="123" spans="1:18">
      <c r="A123" s="1378"/>
      <c r="B123" s="789" t="s">
        <v>306</v>
      </c>
      <c r="C123" s="790">
        <v>130809</v>
      </c>
      <c r="D123" s="791">
        <f t="shared" si="8"/>
        <v>53.151919513701522</v>
      </c>
      <c r="E123" s="790">
        <v>115295</v>
      </c>
      <c r="F123" s="791">
        <f t="shared" si="9"/>
        <v>46.848080486298478</v>
      </c>
      <c r="G123" s="790">
        <v>86534</v>
      </c>
      <c r="H123" s="791">
        <f t="shared" si="10"/>
        <v>60.878129770723845</v>
      </c>
      <c r="I123" s="790">
        <v>55609</v>
      </c>
      <c r="J123" s="791">
        <f t="shared" si="11"/>
        <v>39.121870229276155</v>
      </c>
      <c r="K123" s="790">
        <v>43784</v>
      </c>
      <c r="L123" s="791">
        <f t="shared" si="12"/>
        <v>42.540953343308523</v>
      </c>
      <c r="M123" s="790">
        <v>59138</v>
      </c>
      <c r="N123" s="791">
        <f t="shared" si="13"/>
        <v>57.459046656691477</v>
      </c>
      <c r="O123" s="790">
        <v>491</v>
      </c>
      <c r="P123" s="791">
        <f t="shared" si="14"/>
        <v>47.256977863330128</v>
      </c>
      <c r="Q123" s="790">
        <v>548</v>
      </c>
      <c r="R123" s="791">
        <f t="shared" si="15"/>
        <v>52.743022136669872</v>
      </c>
    </row>
    <row r="124" spans="1:18">
      <c r="A124" s="1378"/>
      <c r="B124" s="789" t="s">
        <v>307</v>
      </c>
      <c r="C124" s="790">
        <v>132941</v>
      </c>
      <c r="D124" s="791">
        <f t="shared" si="8"/>
        <v>53.294073313877043</v>
      </c>
      <c r="E124" s="790">
        <v>116507</v>
      </c>
      <c r="F124" s="791">
        <f t="shared" si="9"/>
        <v>46.705926686122957</v>
      </c>
      <c r="G124" s="790">
        <v>89815</v>
      </c>
      <c r="H124" s="791">
        <f t="shared" si="10"/>
        <v>60.802074236546908</v>
      </c>
      <c r="I124" s="790">
        <v>57902</v>
      </c>
      <c r="J124" s="791">
        <f t="shared" si="11"/>
        <v>39.197925763453092</v>
      </c>
      <c r="K124" s="790">
        <v>42719</v>
      </c>
      <c r="L124" s="791">
        <f t="shared" si="12"/>
        <v>42.301484349470726</v>
      </c>
      <c r="M124" s="790">
        <v>58268</v>
      </c>
      <c r="N124" s="791">
        <f t="shared" si="13"/>
        <v>57.698515650529274</v>
      </c>
      <c r="O124" s="790">
        <v>407</v>
      </c>
      <c r="P124" s="791">
        <f t="shared" si="14"/>
        <v>54.704301075268816</v>
      </c>
      <c r="Q124" s="790">
        <v>337</v>
      </c>
      <c r="R124" s="791">
        <f t="shared" si="15"/>
        <v>45.295698924731184</v>
      </c>
    </row>
    <row r="125" spans="1:18">
      <c r="A125" s="1378"/>
      <c r="B125" s="789" t="s">
        <v>308</v>
      </c>
      <c r="C125" s="790">
        <v>94973</v>
      </c>
      <c r="D125" s="791">
        <f t="shared" si="8"/>
        <v>54.514197810776217</v>
      </c>
      <c r="E125" s="790">
        <v>79244</v>
      </c>
      <c r="F125" s="791">
        <f t="shared" si="9"/>
        <v>45.485802189223783</v>
      </c>
      <c r="G125" s="790">
        <v>65116</v>
      </c>
      <c r="H125" s="791">
        <f t="shared" si="10"/>
        <v>62.478771073008318</v>
      </c>
      <c r="I125" s="790">
        <v>39105</v>
      </c>
      <c r="J125" s="791">
        <f t="shared" si="11"/>
        <v>37.521228926991682</v>
      </c>
      <c r="K125" s="790">
        <v>29386</v>
      </c>
      <c r="L125" s="791">
        <f t="shared" si="12"/>
        <v>42.542164314151286</v>
      </c>
      <c r="M125" s="790">
        <v>39689</v>
      </c>
      <c r="N125" s="791">
        <f t="shared" si="13"/>
        <v>57.457835685848714</v>
      </c>
      <c r="O125" s="790">
        <v>471</v>
      </c>
      <c r="P125" s="791">
        <f t="shared" si="14"/>
        <v>51.140065146579808</v>
      </c>
      <c r="Q125" s="790">
        <v>450</v>
      </c>
      <c r="R125" s="791">
        <f t="shared" si="15"/>
        <v>48.859934853420192</v>
      </c>
    </row>
    <row r="126" spans="1:18">
      <c r="A126" s="1378"/>
      <c r="B126" s="789" t="s">
        <v>309</v>
      </c>
      <c r="C126" s="790">
        <v>128333</v>
      </c>
      <c r="D126" s="791">
        <f t="shared" si="8"/>
        <v>50.358264008789831</v>
      </c>
      <c r="E126" s="790">
        <v>126507</v>
      </c>
      <c r="F126" s="791">
        <f t="shared" si="9"/>
        <v>49.641735991210169</v>
      </c>
      <c r="G126" s="790">
        <v>83031</v>
      </c>
      <c r="H126" s="791">
        <f t="shared" si="10"/>
        <v>59.703177467948485</v>
      </c>
      <c r="I126" s="790">
        <v>56042</v>
      </c>
      <c r="J126" s="791">
        <f t="shared" si="11"/>
        <v>40.296822532051515</v>
      </c>
      <c r="K126" s="790">
        <v>43996</v>
      </c>
      <c r="L126" s="791">
        <f t="shared" si="12"/>
        <v>39.280739973572373</v>
      </c>
      <c r="M126" s="790">
        <v>68008</v>
      </c>
      <c r="N126" s="791">
        <f t="shared" si="13"/>
        <v>60.719260026427627</v>
      </c>
      <c r="O126" s="790">
        <v>1306</v>
      </c>
      <c r="P126" s="791">
        <f t="shared" si="14"/>
        <v>34.706351315439811</v>
      </c>
      <c r="Q126" s="790">
        <v>2457</v>
      </c>
      <c r="R126" s="791">
        <f t="shared" si="15"/>
        <v>65.293648684560196</v>
      </c>
    </row>
    <row r="127" spans="1:18">
      <c r="A127" s="1378"/>
      <c r="B127" s="789" t="s">
        <v>310</v>
      </c>
      <c r="C127" s="790">
        <v>148636</v>
      </c>
      <c r="D127" s="791">
        <f t="shared" si="8"/>
        <v>51.184429376741178</v>
      </c>
      <c r="E127" s="790">
        <v>141757</v>
      </c>
      <c r="F127" s="791">
        <f t="shared" si="9"/>
        <v>48.815570623258822</v>
      </c>
      <c r="G127" s="790">
        <v>94444</v>
      </c>
      <c r="H127" s="791">
        <f t="shared" si="10"/>
        <v>59.876245783988033</v>
      </c>
      <c r="I127" s="790">
        <v>63288</v>
      </c>
      <c r="J127" s="791">
        <f t="shared" si="11"/>
        <v>40.123754216011967</v>
      </c>
      <c r="K127" s="790">
        <v>53071</v>
      </c>
      <c r="L127" s="791">
        <f t="shared" si="12"/>
        <v>40.918903915249274</v>
      </c>
      <c r="M127" s="790">
        <v>76627</v>
      </c>
      <c r="N127" s="791">
        <f t="shared" si="13"/>
        <v>59.081096084750726</v>
      </c>
      <c r="O127" s="790">
        <v>1121</v>
      </c>
      <c r="P127" s="791">
        <f t="shared" si="14"/>
        <v>37.833277084036446</v>
      </c>
      <c r="Q127" s="790">
        <v>1842</v>
      </c>
      <c r="R127" s="791">
        <f t="shared" si="15"/>
        <v>62.166722915963554</v>
      </c>
    </row>
    <row r="128" spans="1:18">
      <c r="A128" s="1378"/>
      <c r="B128" s="789" t="s">
        <v>311</v>
      </c>
      <c r="C128" s="790">
        <v>125311</v>
      </c>
      <c r="D128" s="791">
        <f t="shared" si="8"/>
        <v>51.535440356973943</v>
      </c>
      <c r="E128" s="790">
        <v>117844</v>
      </c>
      <c r="F128" s="791">
        <f t="shared" si="9"/>
        <v>48.464559643026057</v>
      </c>
      <c r="G128" s="790">
        <v>82531</v>
      </c>
      <c r="H128" s="791">
        <f t="shared" si="10"/>
        <v>59.647740741811454</v>
      </c>
      <c r="I128" s="790">
        <v>55833</v>
      </c>
      <c r="J128" s="791">
        <f t="shared" si="11"/>
        <v>40.352259258188546</v>
      </c>
      <c r="K128" s="790">
        <v>42282</v>
      </c>
      <c r="L128" s="791">
        <f t="shared" si="12"/>
        <v>40.811559510824978</v>
      </c>
      <c r="M128" s="790">
        <v>61321</v>
      </c>
      <c r="N128" s="791">
        <f t="shared" si="13"/>
        <v>59.188440489175022</v>
      </c>
      <c r="O128" s="790">
        <v>498</v>
      </c>
      <c r="P128" s="791">
        <f t="shared" si="14"/>
        <v>41.919191919191917</v>
      </c>
      <c r="Q128" s="790">
        <v>690</v>
      </c>
      <c r="R128" s="791">
        <f t="shared" si="15"/>
        <v>58.080808080808083</v>
      </c>
    </row>
    <row r="129" spans="1:18">
      <c r="A129" s="1379"/>
      <c r="B129" s="795" t="s">
        <v>313</v>
      </c>
      <c r="C129" s="796">
        <v>104089</v>
      </c>
      <c r="D129" s="793">
        <f t="shared" si="8"/>
        <v>50.148147791273011</v>
      </c>
      <c r="E129" s="792">
        <v>103474</v>
      </c>
      <c r="F129" s="793">
        <f t="shared" si="9"/>
        <v>49.851852208726989</v>
      </c>
      <c r="G129" s="792">
        <v>66926</v>
      </c>
      <c r="H129" s="793">
        <f t="shared" si="10"/>
        <v>57.998318788834681</v>
      </c>
      <c r="I129" s="792">
        <v>48467</v>
      </c>
      <c r="J129" s="793">
        <f t="shared" si="11"/>
        <v>42.001681211165319</v>
      </c>
      <c r="K129" s="792">
        <v>36857</v>
      </c>
      <c r="L129" s="793">
        <f t="shared" si="12"/>
        <v>40.31700540374981</v>
      </c>
      <c r="M129" s="792">
        <v>54561</v>
      </c>
      <c r="N129" s="793">
        <f t="shared" si="13"/>
        <v>59.68299459625019</v>
      </c>
      <c r="O129" s="792">
        <v>306</v>
      </c>
      <c r="P129" s="793">
        <f t="shared" si="14"/>
        <v>40.691489361702125</v>
      </c>
      <c r="Q129" s="792">
        <v>446</v>
      </c>
      <c r="R129" s="793">
        <f t="shared" si="15"/>
        <v>59.308510638297875</v>
      </c>
    </row>
    <row r="130" spans="1:18">
      <c r="A130" s="1377">
        <v>2019</v>
      </c>
      <c r="B130" s="794" t="s">
        <v>301</v>
      </c>
      <c r="C130" s="787">
        <v>118066</v>
      </c>
      <c r="D130" s="788">
        <f t="shared" si="8"/>
        <v>52.153670140161942</v>
      </c>
      <c r="E130" s="787">
        <v>108315</v>
      </c>
      <c r="F130" s="788">
        <f t="shared" si="9"/>
        <v>47.846329859838058</v>
      </c>
      <c r="G130" s="787">
        <v>79420</v>
      </c>
      <c r="H130" s="788">
        <f t="shared" si="10"/>
        <v>59.867781303944703</v>
      </c>
      <c r="I130" s="787">
        <v>53239</v>
      </c>
      <c r="J130" s="788">
        <f t="shared" si="11"/>
        <v>40.132218696055297</v>
      </c>
      <c r="K130" s="787">
        <v>38286</v>
      </c>
      <c r="L130" s="788">
        <f t="shared" si="12"/>
        <v>41.229808313590354</v>
      </c>
      <c r="M130" s="787">
        <v>54574</v>
      </c>
      <c r="N130" s="788">
        <f t="shared" si="13"/>
        <v>58.770191686409646</v>
      </c>
      <c r="O130" s="787">
        <v>360</v>
      </c>
      <c r="P130" s="788">
        <f t="shared" si="14"/>
        <v>41.763341067285381</v>
      </c>
      <c r="Q130" s="787">
        <v>502</v>
      </c>
      <c r="R130" s="788">
        <f t="shared" si="15"/>
        <v>58.236658932714619</v>
      </c>
    </row>
    <row r="131" spans="1:18">
      <c r="A131" s="1378"/>
      <c r="B131" s="789" t="s">
        <v>302</v>
      </c>
      <c r="C131" s="790">
        <v>105520</v>
      </c>
      <c r="D131" s="791">
        <f t="shared" si="8"/>
        <v>52.139797113336861</v>
      </c>
      <c r="E131" s="790">
        <v>96859</v>
      </c>
      <c r="F131" s="791">
        <f t="shared" si="9"/>
        <v>47.860202886663139</v>
      </c>
      <c r="G131" s="790">
        <v>71303</v>
      </c>
      <c r="H131" s="791">
        <f t="shared" si="10"/>
        <v>59.933092938615296</v>
      </c>
      <c r="I131" s="790">
        <v>47668</v>
      </c>
      <c r="J131" s="791">
        <f t="shared" si="11"/>
        <v>40.066907061384704</v>
      </c>
      <c r="K131" s="790">
        <v>33947</v>
      </c>
      <c r="L131" s="791">
        <f t="shared" si="12"/>
        <v>41.021086339194007</v>
      </c>
      <c r="M131" s="790">
        <v>48808</v>
      </c>
      <c r="N131" s="791">
        <f t="shared" si="13"/>
        <v>58.978913660805993</v>
      </c>
      <c r="O131" s="790">
        <v>270</v>
      </c>
      <c r="P131" s="791">
        <f t="shared" si="14"/>
        <v>41.347626339969374</v>
      </c>
      <c r="Q131" s="790">
        <v>383</v>
      </c>
      <c r="R131" s="791">
        <f t="shared" si="15"/>
        <v>58.652373660030626</v>
      </c>
    </row>
    <row r="132" spans="1:18">
      <c r="A132" s="1378"/>
      <c r="B132" s="789" t="s">
        <v>303</v>
      </c>
      <c r="C132" s="790">
        <v>113414</v>
      </c>
      <c r="D132" s="791">
        <f t="shared" si="8"/>
        <v>52.09646302250804</v>
      </c>
      <c r="E132" s="790">
        <v>104286</v>
      </c>
      <c r="F132" s="791">
        <f t="shared" si="9"/>
        <v>47.90353697749196</v>
      </c>
      <c r="G132" s="790">
        <v>76657</v>
      </c>
      <c r="H132" s="791">
        <f t="shared" si="10"/>
        <v>59.65618141916606</v>
      </c>
      <c r="I132" s="790">
        <v>51841</v>
      </c>
      <c r="J132" s="791">
        <f t="shared" si="11"/>
        <v>40.34381858083394</v>
      </c>
      <c r="K132" s="790">
        <v>36381</v>
      </c>
      <c r="L132" s="791">
        <f t="shared" si="12"/>
        <v>41.207652315742976</v>
      </c>
      <c r="M132" s="790">
        <v>51906</v>
      </c>
      <c r="N132" s="791">
        <f t="shared" si="13"/>
        <v>58.792347684257024</v>
      </c>
      <c r="O132" s="790">
        <v>376</v>
      </c>
      <c r="P132" s="791">
        <f t="shared" si="14"/>
        <v>41.092896174863391</v>
      </c>
      <c r="Q132" s="790">
        <v>539</v>
      </c>
      <c r="R132" s="791">
        <f t="shared" si="15"/>
        <v>58.907103825136609</v>
      </c>
    </row>
    <row r="133" spans="1:18">
      <c r="A133" s="1378"/>
      <c r="B133" s="789" t="s">
        <v>304</v>
      </c>
      <c r="C133" s="790">
        <v>113283</v>
      </c>
      <c r="D133" s="791">
        <f t="shared" si="8"/>
        <v>52.05565690495775</v>
      </c>
      <c r="E133" s="790">
        <v>104336</v>
      </c>
      <c r="F133" s="791">
        <f t="shared" si="9"/>
        <v>47.94434309504225</v>
      </c>
      <c r="G133" s="790">
        <v>76761</v>
      </c>
      <c r="H133" s="791">
        <f t="shared" si="10"/>
        <v>60.016419077404223</v>
      </c>
      <c r="I133" s="790">
        <v>51139</v>
      </c>
      <c r="J133" s="791">
        <f t="shared" si="11"/>
        <v>39.983580922595777</v>
      </c>
      <c r="K133" s="790">
        <v>36115</v>
      </c>
      <c r="L133" s="791">
        <f t="shared" si="12"/>
        <v>40.711306504339987</v>
      </c>
      <c r="M133" s="790">
        <v>52595</v>
      </c>
      <c r="N133" s="791">
        <f t="shared" si="13"/>
        <v>59.288693495660013</v>
      </c>
      <c r="O133" s="790">
        <v>407</v>
      </c>
      <c r="P133" s="791">
        <f t="shared" si="14"/>
        <v>40.336967294350842</v>
      </c>
      <c r="Q133" s="790">
        <v>602</v>
      </c>
      <c r="R133" s="791">
        <f t="shared" si="15"/>
        <v>59.663032705649158</v>
      </c>
    </row>
    <row r="134" spans="1:18">
      <c r="A134" s="1378"/>
      <c r="B134" s="789" t="s">
        <v>305</v>
      </c>
      <c r="C134" s="790">
        <v>120202</v>
      </c>
      <c r="D134" s="791">
        <f t="shared" si="8"/>
        <v>52.718325672783408</v>
      </c>
      <c r="E134" s="790">
        <v>107806</v>
      </c>
      <c r="F134" s="791">
        <f t="shared" si="9"/>
        <v>47.281674327216592</v>
      </c>
      <c r="G134" s="790">
        <v>80656</v>
      </c>
      <c r="H134" s="791">
        <f t="shared" si="10"/>
        <v>60.429153680172618</v>
      </c>
      <c r="I134" s="790">
        <v>52816</v>
      </c>
      <c r="J134" s="791">
        <f t="shared" si="11"/>
        <v>39.570846319827382</v>
      </c>
      <c r="K134" s="790">
        <v>39181</v>
      </c>
      <c r="L134" s="791">
        <f t="shared" si="12"/>
        <v>41.752538868937883</v>
      </c>
      <c r="M134" s="790">
        <v>54660</v>
      </c>
      <c r="N134" s="791">
        <f t="shared" si="13"/>
        <v>58.247461131062117</v>
      </c>
      <c r="O134" s="790">
        <v>365</v>
      </c>
      <c r="P134" s="791">
        <f t="shared" si="14"/>
        <v>52.517985611510788</v>
      </c>
      <c r="Q134" s="790">
        <v>330</v>
      </c>
      <c r="R134" s="791">
        <f t="shared" si="15"/>
        <v>47.482014388489212</v>
      </c>
    </row>
    <row r="135" spans="1:18">
      <c r="A135" s="1378"/>
      <c r="B135" s="789" t="s">
        <v>306</v>
      </c>
      <c r="C135" s="790">
        <v>131983</v>
      </c>
      <c r="D135" s="791">
        <f t="shared" si="8"/>
        <v>52.661125896252202</v>
      </c>
      <c r="E135" s="790">
        <v>118644</v>
      </c>
      <c r="F135" s="791">
        <f t="shared" si="9"/>
        <v>47.338874103747798</v>
      </c>
      <c r="G135" s="790">
        <v>86746</v>
      </c>
      <c r="H135" s="791">
        <f t="shared" si="10"/>
        <v>60.558631137298157</v>
      </c>
      <c r="I135" s="790">
        <v>56497</v>
      </c>
      <c r="J135" s="791">
        <f t="shared" si="11"/>
        <v>39.441368862701843</v>
      </c>
      <c r="K135" s="790">
        <v>44769</v>
      </c>
      <c r="L135" s="791">
        <f t="shared" si="12"/>
        <v>42.096305559995862</v>
      </c>
      <c r="M135" s="790">
        <v>61580</v>
      </c>
      <c r="N135" s="791">
        <f t="shared" si="13"/>
        <v>57.903694440004138</v>
      </c>
      <c r="O135" s="790">
        <v>468</v>
      </c>
      <c r="P135" s="791">
        <f t="shared" si="14"/>
        <v>45.217391304347828</v>
      </c>
      <c r="Q135" s="790">
        <v>567</v>
      </c>
      <c r="R135" s="791">
        <f t="shared" si="15"/>
        <v>54.782608695652172</v>
      </c>
    </row>
    <row r="136" spans="1:18">
      <c r="A136" s="1378"/>
      <c r="B136" s="789" t="s">
        <v>307</v>
      </c>
      <c r="C136" s="790">
        <v>138437</v>
      </c>
      <c r="D136" s="791">
        <f t="shared" si="8"/>
        <v>52.955982541437308</v>
      </c>
      <c r="E136" s="790">
        <v>122982</v>
      </c>
      <c r="F136" s="791">
        <f t="shared" si="9"/>
        <v>47.044017458562692</v>
      </c>
      <c r="G136" s="790">
        <v>94821</v>
      </c>
      <c r="H136" s="791">
        <f t="shared" si="10"/>
        <v>60.364397985752575</v>
      </c>
      <c r="I136" s="790">
        <v>62260</v>
      </c>
      <c r="J136" s="791">
        <f t="shared" si="11"/>
        <v>39.635602014247425</v>
      </c>
      <c r="K136" s="790">
        <v>43283</v>
      </c>
      <c r="L136" s="791">
        <f t="shared" si="12"/>
        <v>41.749942125163976</v>
      </c>
      <c r="M136" s="790">
        <v>60389</v>
      </c>
      <c r="N136" s="791">
        <f t="shared" si="13"/>
        <v>58.250057874836024</v>
      </c>
      <c r="O136" s="790">
        <v>333</v>
      </c>
      <c r="P136" s="791">
        <f t="shared" si="14"/>
        <v>50</v>
      </c>
      <c r="Q136" s="790">
        <v>333</v>
      </c>
      <c r="R136" s="791">
        <f t="shared" si="15"/>
        <v>50</v>
      </c>
    </row>
    <row r="137" spans="1:18">
      <c r="A137" s="1378"/>
      <c r="B137" s="789" t="s">
        <v>308</v>
      </c>
      <c r="C137" s="790">
        <v>89212</v>
      </c>
      <c r="D137" s="791">
        <f t="shared" si="8"/>
        <v>53.32807297550945</v>
      </c>
      <c r="E137" s="790">
        <v>78077</v>
      </c>
      <c r="F137" s="791">
        <f t="shared" si="9"/>
        <v>46.67192702449055</v>
      </c>
      <c r="G137" s="790">
        <v>62534</v>
      </c>
      <c r="H137" s="791">
        <f t="shared" si="10"/>
        <v>60.661383103592108</v>
      </c>
      <c r="I137" s="790">
        <v>40553</v>
      </c>
      <c r="J137" s="791">
        <f t="shared" si="11"/>
        <v>39.338616896407892</v>
      </c>
      <c r="K137" s="790">
        <v>26410</v>
      </c>
      <c r="L137" s="791">
        <f t="shared" si="12"/>
        <v>41.535606441872169</v>
      </c>
      <c r="M137" s="790">
        <v>37174</v>
      </c>
      <c r="N137" s="791">
        <f t="shared" si="13"/>
        <v>58.464393558127831</v>
      </c>
      <c r="O137" s="790">
        <v>268</v>
      </c>
      <c r="P137" s="791">
        <f t="shared" si="14"/>
        <v>43.36569579288026</v>
      </c>
      <c r="Q137" s="790">
        <v>350</v>
      </c>
      <c r="R137" s="791">
        <f t="shared" si="15"/>
        <v>56.63430420711974</v>
      </c>
    </row>
    <row r="138" spans="1:18">
      <c r="A138" s="1378"/>
      <c r="B138" s="789" t="s">
        <v>309</v>
      </c>
      <c r="C138" s="790">
        <v>134154</v>
      </c>
      <c r="D138" s="791">
        <f t="shared" si="8"/>
        <v>49.747838082382785</v>
      </c>
      <c r="E138" s="790">
        <v>135514</v>
      </c>
      <c r="F138" s="791">
        <f t="shared" si="9"/>
        <v>50.252161917617215</v>
      </c>
      <c r="G138" s="790">
        <v>87350</v>
      </c>
      <c r="H138" s="791">
        <f t="shared" si="10"/>
        <v>58.930282136737148</v>
      </c>
      <c r="I138" s="790">
        <v>60876</v>
      </c>
      <c r="J138" s="791">
        <f t="shared" si="11"/>
        <v>41.069717863262852</v>
      </c>
      <c r="K138" s="790">
        <v>45254</v>
      </c>
      <c r="L138" s="791">
        <f t="shared" si="12"/>
        <v>38.670039136602121</v>
      </c>
      <c r="M138" s="790">
        <v>71772</v>
      </c>
      <c r="N138" s="791">
        <f t="shared" si="13"/>
        <v>61.329960863397879</v>
      </c>
      <c r="O138" s="790">
        <v>1550</v>
      </c>
      <c r="P138" s="791">
        <f t="shared" si="14"/>
        <v>35.099637681159422</v>
      </c>
      <c r="Q138" s="790">
        <v>2866</v>
      </c>
      <c r="R138" s="791">
        <f t="shared" si="15"/>
        <v>64.900362318840578</v>
      </c>
    </row>
    <row r="139" spans="1:18">
      <c r="A139" s="1378"/>
      <c r="B139" s="789" t="s">
        <v>310</v>
      </c>
      <c r="C139" s="790">
        <v>148978</v>
      </c>
      <c r="D139" s="791">
        <f t="shared" ref="D139:D153" si="16">100*C139/(C139+E139)</f>
        <v>50.273508023014493</v>
      </c>
      <c r="E139" s="790">
        <v>147357</v>
      </c>
      <c r="F139" s="791">
        <f t="shared" ref="F139:F153" si="17">100*E139/(C139+E139)</f>
        <v>49.726491976985507</v>
      </c>
      <c r="G139" s="790">
        <v>94672</v>
      </c>
      <c r="H139" s="791">
        <f t="shared" ref="H139:H153" si="18">100*G139/(G139+I139)</f>
        <v>59.285978194843665</v>
      </c>
      <c r="I139" s="790">
        <v>65015</v>
      </c>
      <c r="J139" s="791">
        <f t="shared" ref="J139:J153" si="19">100*I139/(G139+I139)</f>
        <v>40.714021805156335</v>
      </c>
      <c r="K139" s="790">
        <v>53065</v>
      </c>
      <c r="L139" s="791">
        <f t="shared" ref="L139:L153" si="20">100*K139/(K139+M139)</f>
        <v>39.779456963372766</v>
      </c>
      <c r="M139" s="790">
        <v>80333</v>
      </c>
      <c r="N139" s="791">
        <f t="shared" ref="N139:N153" si="21">100*M139/(K139+M139)</f>
        <v>60.220543036627234</v>
      </c>
      <c r="O139" s="790">
        <v>1241</v>
      </c>
      <c r="P139" s="791">
        <f t="shared" ref="P139:P153" si="22">100*O139/(O139+Q139)</f>
        <v>38.184615384615384</v>
      </c>
      <c r="Q139" s="790">
        <v>2009</v>
      </c>
      <c r="R139" s="791">
        <f t="shared" ref="R139:R153" si="23">100*Q139/(O139+Q139)</f>
        <v>61.815384615384616</v>
      </c>
    </row>
    <row r="140" spans="1:18">
      <c r="A140" s="1378"/>
      <c r="B140" s="789" t="s">
        <v>311</v>
      </c>
      <c r="C140" s="790">
        <v>123375</v>
      </c>
      <c r="D140" s="791">
        <f t="shared" si="16"/>
        <v>51.062429640421165</v>
      </c>
      <c r="E140" s="790">
        <v>118241</v>
      </c>
      <c r="F140" s="791">
        <f t="shared" si="17"/>
        <v>48.937570359578835</v>
      </c>
      <c r="G140" s="790">
        <v>81683</v>
      </c>
      <c r="H140" s="791">
        <f t="shared" si="18"/>
        <v>59.163998783155392</v>
      </c>
      <c r="I140" s="790">
        <v>56379</v>
      </c>
      <c r="J140" s="791">
        <f t="shared" si="19"/>
        <v>40.836001216844608</v>
      </c>
      <c r="K140" s="790">
        <v>41292</v>
      </c>
      <c r="L140" s="791">
        <f t="shared" si="20"/>
        <v>40.257777691115251</v>
      </c>
      <c r="M140" s="790">
        <v>61277</v>
      </c>
      <c r="N140" s="791">
        <f t="shared" si="21"/>
        <v>59.742222308884749</v>
      </c>
      <c r="O140" s="790">
        <v>400</v>
      </c>
      <c r="P140" s="791">
        <f t="shared" si="22"/>
        <v>40.609137055837564</v>
      </c>
      <c r="Q140" s="790">
        <v>585</v>
      </c>
      <c r="R140" s="791">
        <f t="shared" si="23"/>
        <v>59.390862944162436</v>
      </c>
    </row>
    <row r="141" spans="1:18">
      <c r="A141" s="1379"/>
      <c r="B141" s="795" t="s">
        <v>313</v>
      </c>
      <c r="C141" s="796">
        <v>110561</v>
      </c>
      <c r="D141" s="793">
        <f t="shared" si="16"/>
        <v>49.752723639980019</v>
      </c>
      <c r="E141" s="792">
        <v>111660</v>
      </c>
      <c r="F141" s="793">
        <f t="shared" si="17"/>
        <v>50.247276360019981</v>
      </c>
      <c r="G141" s="792">
        <v>70928</v>
      </c>
      <c r="H141" s="793">
        <f t="shared" si="18"/>
        <v>57.84468838180365</v>
      </c>
      <c r="I141" s="792">
        <v>51690</v>
      </c>
      <c r="J141" s="793">
        <f t="shared" si="19"/>
        <v>42.15531161819635</v>
      </c>
      <c r="K141" s="792">
        <v>39377</v>
      </c>
      <c r="L141" s="793">
        <f t="shared" si="20"/>
        <v>39.816172381366471</v>
      </c>
      <c r="M141" s="792">
        <v>59520</v>
      </c>
      <c r="N141" s="793">
        <f t="shared" si="21"/>
        <v>60.183827618633529</v>
      </c>
      <c r="O141" s="792">
        <v>256</v>
      </c>
      <c r="P141" s="793">
        <f t="shared" si="22"/>
        <v>36.260623229461757</v>
      </c>
      <c r="Q141" s="792">
        <v>450</v>
      </c>
      <c r="R141" s="793">
        <f t="shared" si="23"/>
        <v>63.739376770538243</v>
      </c>
    </row>
    <row r="142" spans="1:18" ht="12.65" customHeight="1">
      <c r="A142" s="1377">
        <v>2020</v>
      </c>
      <c r="B142" s="794" t="s">
        <v>301</v>
      </c>
      <c r="C142" s="787">
        <v>112454</v>
      </c>
      <c r="D142" s="788">
        <f t="shared" si="16"/>
        <v>51.916862107809642</v>
      </c>
      <c r="E142" s="787">
        <v>104150</v>
      </c>
      <c r="F142" s="788">
        <f t="shared" si="17"/>
        <v>48.083137892190358</v>
      </c>
      <c r="G142" s="787">
        <v>77468</v>
      </c>
      <c r="H142" s="788">
        <f t="shared" si="18"/>
        <v>60.065284982128041</v>
      </c>
      <c r="I142" s="787">
        <v>51505</v>
      </c>
      <c r="J142" s="788">
        <f t="shared" si="19"/>
        <v>39.934715017871959</v>
      </c>
      <c r="K142" s="787">
        <v>34650</v>
      </c>
      <c r="L142" s="788">
        <f t="shared" si="20"/>
        <v>39.946046897696618</v>
      </c>
      <c r="M142" s="787">
        <v>52092</v>
      </c>
      <c r="N142" s="788">
        <f t="shared" si="21"/>
        <v>60.053953102303382</v>
      </c>
      <c r="O142" s="787">
        <v>336</v>
      </c>
      <c r="P142" s="788">
        <f t="shared" si="22"/>
        <v>37.795275590551178</v>
      </c>
      <c r="Q142" s="787">
        <v>553</v>
      </c>
      <c r="R142" s="788">
        <f t="shared" si="23"/>
        <v>62.204724409448822</v>
      </c>
    </row>
    <row r="143" spans="1:18">
      <c r="A143" s="1378"/>
      <c r="B143" s="789" t="s">
        <v>302</v>
      </c>
      <c r="C143" s="790">
        <v>107548</v>
      </c>
      <c r="D143" s="791">
        <f t="shared" si="16"/>
        <v>52.030962747943882</v>
      </c>
      <c r="E143" s="790">
        <v>99152</v>
      </c>
      <c r="F143" s="791">
        <f t="shared" si="17"/>
        <v>47.969037252056118</v>
      </c>
      <c r="G143" s="790">
        <v>71949</v>
      </c>
      <c r="H143" s="791">
        <f t="shared" si="18"/>
        <v>60.073140796032362</v>
      </c>
      <c r="I143" s="790">
        <v>47820</v>
      </c>
      <c r="J143" s="791">
        <f t="shared" si="19"/>
        <v>39.926859203967638</v>
      </c>
      <c r="K143" s="790">
        <v>35152</v>
      </c>
      <c r="L143" s="791">
        <f t="shared" si="20"/>
        <v>40.922478725014258</v>
      </c>
      <c r="M143" s="790">
        <v>50747</v>
      </c>
      <c r="N143" s="791">
        <f t="shared" si="21"/>
        <v>59.077521274985742</v>
      </c>
      <c r="O143" s="790">
        <v>447</v>
      </c>
      <c r="P143" s="791">
        <f t="shared" si="22"/>
        <v>43.313953488372093</v>
      </c>
      <c r="Q143" s="790">
        <v>585</v>
      </c>
      <c r="R143" s="791">
        <f t="shared" si="23"/>
        <v>56.686046511627907</v>
      </c>
    </row>
    <row r="144" spans="1:18">
      <c r="A144" s="1378"/>
      <c r="B144" s="789" t="s">
        <v>303</v>
      </c>
      <c r="C144" s="790">
        <v>78609</v>
      </c>
      <c r="D144" s="791">
        <f t="shared" si="16"/>
        <v>51.994549795948068</v>
      </c>
      <c r="E144" s="790">
        <v>72578</v>
      </c>
      <c r="F144" s="791">
        <f t="shared" si="17"/>
        <v>48.005450204051932</v>
      </c>
      <c r="G144" s="790">
        <v>54204</v>
      </c>
      <c r="H144" s="791">
        <f t="shared" si="18"/>
        <v>58.711263715433859</v>
      </c>
      <c r="I144" s="790">
        <v>38119</v>
      </c>
      <c r="J144" s="791">
        <f t="shared" si="19"/>
        <v>41.288736284566141</v>
      </c>
      <c r="K144" s="790">
        <v>24164</v>
      </c>
      <c r="L144" s="791">
        <f t="shared" si="20"/>
        <v>41.499647929654628</v>
      </c>
      <c r="M144" s="790">
        <v>34063</v>
      </c>
      <c r="N144" s="791">
        <f t="shared" si="21"/>
        <v>58.500352070345372</v>
      </c>
      <c r="O144" s="790">
        <v>241</v>
      </c>
      <c r="P144" s="791">
        <f t="shared" si="22"/>
        <v>37.833594976452119</v>
      </c>
      <c r="Q144" s="790">
        <v>396</v>
      </c>
      <c r="R144" s="791">
        <f t="shared" si="23"/>
        <v>62.166405023547881</v>
      </c>
    </row>
    <row r="145" spans="1:18">
      <c r="A145" s="1378"/>
      <c r="B145" s="789" t="s">
        <v>304</v>
      </c>
      <c r="C145" s="790">
        <v>39773</v>
      </c>
      <c r="D145" s="791">
        <f t="shared" si="16"/>
        <v>57.349463605952245</v>
      </c>
      <c r="E145" s="790">
        <v>29579</v>
      </c>
      <c r="F145" s="791">
        <f t="shared" si="17"/>
        <v>42.650536394047755</v>
      </c>
      <c r="G145" s="790">
        <v>28858</v>
      </c>
      <c r="H145" s="791">
        <f t="shared" si="18"/>
        <v>61.369967888054781</v>
      </c>
      <c r="I145" s="790">
        <v>18165</v>
      </c>
      <c r="J145" s="791">
        <f t="shared" si="19"/>
        <v>38.630032111945219</v>
      </c>
      <c r="K145" s="790">
        <v>10839</v>
      </c>
      <c r="L145" s="791">
        <f t="shared" si="20"/>
        <v>48.923493568043334</v>
      </c>
      <c r="M145" s="790">
        <v>11316</v>
      </c>
      <c r="N145" s="791">
        <f t="shared" si="21"/>
        <v>51.076506431956666</v>
      </c>
      <c r="O145" s="790">
        <v>76</v>
      </c>
      <c r="P145" s="791">
        <f t="shared" si="22"/>
        <v>43.678160919540232</v>
      </c>
      <c r="Q145" s="790">
        <v>98</v>
      </c>
      <c r="R145" s="791">
        <f t="shared" si="23"/>
        <v>56.321839080459768</v>
      </c>
    </row>
    <row r="146" spans="1:18">
      <c r="A146" s="1378"/>
      <c r="B146" s="789" t="s">
        <v>305</v>
      </c>
      <c r="C146" s="790">
        <v>49989</v>
      </c>
      <c r="D146" s="791">
        <f t="shared" si="16"/>
        <v>60.604480869017024</v>
      </c>
      <c r="E146" s="790">
        <v>32495</v>
      </c>
      <c r="F146" s="791">
        <f t="shared" si="17"/>
        <v>39.395519130982976</v>
      </c>
      <c r="G146" s="790">
        <v>35280</v>
      </c>
      <c r="H146" s="791">
        <f t="shared" si="18"/>
        <v>67.237140515713435</v>
      </c>
      <c r="I146" s="790">
        <v>17191</v>
      </c>
      <c r="J146" s="791">
        <f t="shared" si="19"/>
        <v>32.762859484286558</v>
      </c>
      <c r="K146" s="790">
        <v>14611</v>
      </c>
      <c r="L146" s="791">
        <f t="shared" si="20"/>
        <v>48.902202289309862</v>
      </c>
      <c r="M146" s="790">
        <v>15267</v>
      </c>
      <c r="N146" s="791">
        <f t="shared" si="21"/>
        <v>51.097797710690138</v>
      </c>
      <c r="O146" s="790">
        <v>98</v>
      </c>
      <c r="P146" s="791">
        <f t="shared" si="22"/>
        <v>72.592592592592595</v>
      </c>
      <c r="Q146" s="790">
        <v>37</v>
      </c>
      <c r="R146" s="791">
        <f t="shared" si="23"/>
        <v>27.407407407407408</v>
      </c>
    </row>
    <row r="147" spans="1:18">
      <c r="A147" s="1378"/>
      <c r="B147" s="789" t="s">
        <v>306</v>
      </c>
      <c r="C147" s="790">
        <v>71262</v>
      </c>
      <c r="D147" s="791">
        <f t="shared" si="16"/>
        <v>56.898079763663219</v>
      </c>
      <c r="E147" s="790">
        <v>53983</v>
      </c>
      <c r="F147" s="791">
        <f t="shared" si="17"/>
        <v>43.101920236336781</v>
      </c>
      <c r="G147" s="790">
        <v>48649</v>
      </c>
      <c r="H147" s="791">
        <f t="shared" si="18"/>
        <v>64.32330230590226</v>
      </c>
      <c r="I147" s="790">
        <v>26983</v>
      </c>
      <c r="J147" s="791">
        <f t="shared" si="19"/>
        <v>35.676697694097733</v>
      </c>
      <c r="K147" s="790">
        <v>22352</v>
      </c>
      <c r="L147" s="791">
        <f t="shared" si="20"/>
        <v>45.497475981110568</v>
      </c>
      <c r="M147" s="790">
        <v>26776</v>
      </c>
      <c r="N147" s="791">
        <f t="shared" si="21"/>
        <v>54.502524018889432</v>
      </c>
      <c r="O147" s="790">
        <v>261</v>
      </c>
      <c r="P147" s="791">
        <f t="shared" si="22"/>
        <v>53.814432989690722</v>
      </c>
      <c r="Q147" s="790">
        <v>224</v>
      </c>
      <c r="R147" s="791">
        <f t="shared" si="23"/>
        <v>46.185567010309278</v>
      </c>
    </row>
    <row r="148" spans="1:18">
      <c r="A148" s="1378"/>
      <c r="B148" s="789" t="s">
        <v>307</v>
      </c>
      <c r="C148" s="790">
        <v>92880</v>
      </c>
      <c r="D148" s="791">
        <f t="shared" si="16"/>
        <v>56.173115769356379</v>
      </c>
      <c r="E148" s="790">
        <v>72466</v>
      </c>
      <c r="F148" s="791">
        <f t="shared" si="17"/>
        <v>43.826884230643621</v>
      </c>
      <c r="G148" s="790">
        <v>63514</v>
      </c>
      <c r="H148" s="791">
        <f t="shared" si="18"/>
        <v>62.587702010248321</v>
      </c>
      <c r="I148" s="790">
        <v>37966</v>
      </c>
      <c r="J148" s="791">
        <f t="shared" si="19"/>
        <v>37.412297989751679</v>
      </c>
      <c r="K148" s="790">
        <v>29094</v>
      </c>
      <c r="L148" s="791">
        <f t="shared" si="20"/>
        <v>45.874394916510305</v>
      </c>
      <c r="M148" s="790">
        <v>34327</v>
      </c>
      <c r="N148" s="791">
        <f t="shared" si="21"/>
        <v>54.125605083489695</v>
      </c>
      <c r="O148" s="790">
        <v>272</v>
      </c>
      <c r="P148" s="791">
        <f t="shared" si="22"/>
        <v>61.123595505617978</v>
      </c>
      <c r="Q148" s="790">
        <v>173</v>
      </c>
      <c r="R148" s="791">
        <f t="shared" si="23"/>
        <v>38.876404494382022</v>
      </c>
    </row>
    <row r="149" spans="1:18">
      <c r="A149" s="1378"/>
      <c r="B149" s="789" t="s">
        <v>308</v>
      </c>
      <c r="C149" s="790">
        <v>65743</v>
      </c>
      <c r="D149" s="791">
        <f t="shared" si="16"/>
        <v>55.212812416017201</v>
      </c>
      <c r="E149" s="790">
        <v>53329</v>
      </c>
      <c r="F149" s="791">
        <f t="shared" si="17"/>
        <v>44.787187583982799</v>
      </c>
      <c r="G149" s="790">
        <v>47945</v>
      </c>
      <c r="H149" s="791">
        <f t="shared" si="18"/>
        <v>62.293740093028092</v>
      </c>
      <c r="I149" s="790">
        <v>29021</v>
      </c>
      <c r="J149" s="791">
        <f t="shared" si="19"/>
        <v>37.706259906971908</v>
      </c>
      <c r="K149" s="790">
        <v>17613</v>
      </c>
      <c r="L149" s="791">
        <f t="shared" si="20"/>
        <v>42.288115246098442</v>
      </c>
      <c r="M149" s="790">
        <v>24037</v>
      </c>
      <c r="N149" s="791">
        <f t="shared" si="21"/>
        <v>57.711884753901558</v>
      </c>
      <c r="O149" s="790">
        <v>185</v>
      </c>
      <c r="P149" s="791">
        <f t="shared" si="22"/>
        <v>40.570175438596493</v>
      </c>
      <c r="Q149" s="790">
        <v>271</v>
      </c>
      <c r="R149" s="791">
        <f t="shared" si="23"/>
        <v>59.429824561403507</v>
      </c>
    </row>
    <row r="150" spans="1:18">
      <c r="A150" s="1378"/>
      <c r="B150" s="789" t="s">
        <v>309</v>
      </c>
      <c r="C150" s="790">
        <v>96218</v>
      </c>
      <c r="D150" s="791">
        <f t="shared" si="16"/>
        <v>50.486404802132412</v>
      </c>
      <c r="E150" s="790">
        <v>94364</v>
      </c>
      <c r="F150" s="791">
        <f t="shared" si="17"/>
        <v>49.513595197867588</v>
      </c>
      <c r="G150" s="790">
        <v>64788</v>
      </c>
      <c r="H150" s="791">
        <f t="shared" si="18"/>
        <v>58.972701868725025</v>
      </c>
      <c r="I150" s="790">
        <v>45073</v>
      </c>
      <c r="J150" s="791">
        <f t="shared" si="19"/>
        <v>41.027298131274975</v>
      </c>
      <c r="K150" s="790">
        <v>30627</v>
      </c>
      <c r="L150" s="791">
        <f t="shared" si="20"/>
        <v>39.02672120493903</v>
      </c>
      <c r="M150" s="790">
        <v>47850</v>
      </c>
      <c r="N150" s="791">
        <f t="shared" si="21"/>
        <v>60.97327879506097</v>
      </c>
      <c r="O150" s="790">
        <v>803</v>
      </c>
      <c r="P150" s="791">
        <f t="shared" si="22"/>
        <v>35.784313725490193</v>
      </c>
      <c r="Q150" s="790">
        <v>1441</v>
      </c>
      <c r="R150" s="791">
        <f t="shared" si="23"/>
        <v>64.215686274509807</v>
      </c>
    </row>
    <row r="151" spans="1:18">
      <c r="A151" s="1378"/>
      <c r="B151" s="789" t="s">
        <v>310</v>
      </c>
      <c r="C151" s="790">
        <v>94185</v>
      </c>
      <c r="D151" s="791">
        <f t="shared" si="16"/>
        <v>51.987370907826396</v>
      </c>
      <c r="E151" s="790">
        <v>86984</v>
      </c>
      <c r="F151" s="791">
        <f t="shared" si="17"/>
        <v>48.012629092173604</v>
      </c>
      <c r="G151" s="790">
        <v>63374</v>
      </c>
      <c r="H151" s="791">
        <f t="shared" si="18"/>
        <v>60.266651451177296</v>
      </c>
      <c r="I151" s="790">
        <v>41782</v>
      </c>
      <c r="J151" s="791">
        <f t="shared" si="19"/>
        <v>39.733348548822704</v>
      </c>
      <c r="K151" s="790">
        <v>30096</v>
      </c>
      <c r="L151" s="791">
        <f t="shared" si="20"/>
        <v>40.490252795005986</v>
      </c>
      <c r="M151" s="790">
        <v>44233</v>
      </c>
      <c r="N151" s="791">
        <f t="shared" si="21"/>
        <v>59.509747204994014</v>
      </c>
      <c r="O151" s="790">
        <v>715</v>
      </c>
      <c r="P151" s="791">
        <f t="shared" si="22"/>
        <v>42.458432304038006</v>
      </c>
      <c r="Q151" s="790">
        <v>969</v>
      </c>
      <c r="R151" s="791">
        <f t="shared" si="23"/>
        <v>57.541567695961994</v>
      </c>
    </row>
    <row r="152" spans="1:18">
      <c r="A152" s="1378"/>
      <c r="B152" s="789" t="s">
        <v>311</v>
      </c>
      <c r="C152" s="790">
        <v>88040</v>
      </c>
      <c r="D152" s="791">
        <f t="shared" si="16"/>
        <v>53.422330097087375</v>
      </c>
      <c r="E152" s="790">
        <v>76760</v>
      </c>
      <c r="F152" s="791">
        <f t="shared" si="17"/>
        <v>46.577669902912625</v>
      </c>
      <c r="G152" s="790">
        <v>60132</v>
      </c>
      <c r="H152" s="791">
        <f t="shared" si="18"/>
        <v>60.794661813770091</v>
      </c>
      <c r="I152" s="790">
        <v>38778</v>
      </c>
      <c r="J152" s="791">
        <f t="shared" si="19"/>
        <v>39.205338186229909</v>
      </c>
      <c r="K152" s="790">
        <v>27534</v>
      </c>
      <c r="L152" s="791">
        <f t="shared" si="20"/>
        <v>42.369125657833997</v>
      </c>
      <c r="M152" s="790">
        <v>37452</v>
      </c>
      <c r="N152" s="791">
        <f t="shared" si="21"/>
        <v>57.630874342166003</v>
      </c>
      <c r="O152" s="790">
        <v>374</v>
      </c>
      <c r="P152" s="791">
        <f t="shared" si="22"/>
        <v>41.371681415929203</v>
      </c>
      <c r="Q152" s="790">
        <v>530</v>
      </c>
      <c r="R152" s="791">
        <f t="shared" si="23"/>
        <v>58.628318584070797</v>
      </c>
    </row>
    <row r="153" spans="1:18">
      <c r="A153" s="1379"/>
      <c r="B153" s="795" t="s">
        <v>313</v>
      </c>
      <c r="C153" s="796">
        <v>81170</v>
      </c>
      <c r="D153" s="793">
        <f t="shared" si="16"/>
        <v>52.890160227798447</v>
      </c>
      <c r="E153" s="792">
        <v>72299</v>
      </c>
      <c r="F153" s="793">
        <f t="shared" si="17"/>
        <v>47.109839772201553</v>
      </c>
      <c r="G153" s="792">
        <v>54467</v>
      </c>
      <c r="H153" s="793">
        <f t="shared" si="18"/>
        <v>59.90782903275479</v>
      </c>
      <c r="I153" s="792">
        <v>36451</v>
      </c>
      <c r="J153" s="793">
        <f t="shared" si="19"/>
        <v>40.09217096724521</v>
      </c>
      <c r="K153" s="792">
        <v>26327</v>
      </c>
      <c r="L153" s="793">
        <f t="shared" si="20"/>
        <v>42.691509372770319</v>
      </c>
      <c r="M153" s="792">
        <v>35341</v>
      </c>
      <c r="N153" s="793">
        <f t="shared" si="21"/>
        <v>57.308490627229681</v>
      </c>
      <c r="O153" s="792">
        <v>376</v>
      </c>
      <c r="P153" s="793">
        <f t="shared" si="22"/>
        <v>42.582106455266135</v>
      </c>
      <c r="Q153" s="792">
        <v>507</v>
      </c>
      <c r="R153" s="793">
        <f t="shared" si="23"/>
        <v>57.417893544733865</v>
      </c>
    </row>
    <row r="154" spans="1:18" ht="12.65" customHeight="1">
      <c r="A154" s="1377">
        <v>2021</v>
      </c>
      <c r="B154" s="794" t="s">
        <v>301</v>
      </c>
      <c r="C154" s="787">
        <v>79126</v>
      </c>
      <c r="D154" s="788">
        <f t="shared" ref="D154:D165" si="24">100*C154/(C154+E154)</f>
        <v>54.3179197100335</v>
      </c>
      <c r="E154" s="787">
        <v>66546</v>
      </c>
      <c r="F154" s="788">
        <f t="shared" ref="F154:F165" si="25">100*E154/(C154+E154)</f>
        <v>45.6820802899665</v>
      </c>
      <c r="G154" s="787">
        <v>56238</v>
      </c>
      <c r="H154" s="788">
        <f t="shared" ref="H154:H165" si="26">100*G154/(G154+I154)</f>
        <v>61.320219818562457</v>
      </c>
      <c r="I154" s="787">
        <v>35474</v>
      </c>
      <c r="J154" s="788">
        <f t="shared" ref="J154:J165" si="27">100*I154/(G154+I154)</f>
        <v>38.679780181437543</v>
      </c>
      <c r="K154" s="787">
        <v>22709</v>
      </c>
      <c r="L154" s="788">
        <f t="shared" ref="L154:L165" si="28">100*K154/(K154+M154)</f>
        <v>42.455458131578453</v>
      </c>
      <c r="M154" s="787">
        <v>30780</v>
      </c>
      <c r="N154" s="788">
        <f t="shared" ref="N154:N165" si="29">100*M154/(K154+M154)</f>
        <v>57.544541868421547</v>
      </c>
      <c r="O154" s="787">
        <v>179</v>
      </c>
      <c r="P154" s="788">
        <f t="shared" ref="P154:P165" si="30">100*O154/(O154+Q154)</f>
        <v>38.004246284501065</v>
      </c>
      <c r="Q154" s="787">
        <v>292</v>
      </c>
      <c r="R154" s="788">
        <f t="shared" ref="R154:R165" si="31">100*Q154/(O154+Q154)</f>
        <v>61.995753715498935</v>
      </c>
    </row>
    <row r="155" spans="1:18">
      <c r="A155" s="1378"/>
      <c r="B155" s="789" t="s">
        <v>302</v>
      </c>
      <c r="C155" s="790">
        <v>81290</v>
      </c>
      <c r="D155" s="791">
        <f t="shared" si="24"/>
        <v>54.918996338283179</v>
      </c>
      <c r="E155" s="790">
        <v>66728</v>
      </c>
      <c r="F155" s="791">
        <f t="shared" si="25"/>
        <v>45.081003661716821</v>
      </c>
      <c r="G155" s="790">
        <v>57244</v>
      </c>
      <c r="H155" s="791">
        <f t="shared" si="26"/>
        <v>61.890758119621154</v>
      </c>
      <c r="I155" s="790">
        <v>35248</v>
      </c>
      <c r="J155" s="791">
        <f t="shared" si="27"/>
        <v>38.109241880378846</v>
      </c>
      <c r="K155" s="790">
        <v>23744</v>
      </c>
      <c r="L155" s="791">
        <f t="shared" si="28"/>
        <v>43.268459800276986</v>
      </c>
      <c r="M155" s="790">
        <v>31132</v>
      </c>
      <c r="N155" s="791">
        <f t="shared" si="29"/>
        <v>56.731540199723014</v>
      </c>
      <c r="O155" s="790">
        <v>302</v>
      </c>
      <c r="P155" s="791">
        <f t="shared" si="30"/>
        <v>46.46153846153846</v>
      </c>
      <c r="Q155" s="790">
        <v>348</v>
      </c>
      <c r="R155" s="791">
        <f t="shared" si="31"/>
        <v>53.53846153846154</v>
      </c>
    </row>
    <row r="156" spans="1:18">
      <c r="A156" s="1378"/>
      <c r="B156" s="789" t="s">
        <v>303</v>
      </c>
      <c r="C156" s="790">
        <v>91550</v>
      </c>
      <c r="D156" s="791">
        <f t="shared" si="24"/>
        <v>54.545671200719731</v>
      </c>
      <c r="E156" s="790">
        <v>76291</v>
      </c>
      <c r="F156" s="791">
        <f t="shared" si="25"/>
        <v>45.454328799280269</v>
      </c>
      <c r="G156" s="790">
        <v>64602</v>
      </c>
      <c r="H156" s="791">
        <f t="shared" si="26"/>
        <v>61.841991901438789</v>
      </c>
      <c r="I156" s="790">
        <v>39861</v>
      </c>
      <c r="J156" s="791">
        <f t="shared" si="27"/>
        <v>38.158008098561211</v>
      </c>
      <c r="K156" s="790">
        <v>26608</v>
      </c>
      <c r="L156" s="791">
        <f t="shared" si="28"/>
        <v>42.490538317816707</v>
      </c>
      <c r="M156" s="790">
        <v>36013</v>
      </c>
      <c r="N156" s="791">
        <f t="shared" si="29"/>
        <v>57.509461682183293</v>
      </c>
      <c r="O156" s="790">
        <v>340</v>
      </c>
      <c r="P156" s="791">
        <f t="shared" si="30"/>
        <v>44.914134742404229</v>
      </c>
      <c r="Q156" s="790">
        <v>417</v>
      </c>
      <c r="R156" s="791">
        <f t="shared" si="31"/>
        <v>55.085865257595771</v>
      </c>
    </row>
    <row r="157" spans="1:18">
      <c r="A157" s="1378"/>
      <c r="B157" s="789" t="s">
        <v>304</v>
      </c>
      <c r="C157" s="790">
        <v>90933</v>
      </c>
      <c r="D157" s="791">
        <f t="shared" si="24"/>
        <v>53.442216371244534</v>
      </c>
      <c r="E157" s="790">
        <v>79219</v>
      </c>
      <c r="F157" s="791">
        <f t="shared" si="25"/>
        <v>46.557783628755466</v>
      </c>
      <c r="G157" s="790">
        <v>63364</v>
      </c>
      <c r="H157" s="791">
        <f t="shared" si="26"/>
        <v>61.355229777097819</v>
      </c>
      <c r="I157" s="790">
        <v>39910</v>
      </c>
      <c r="J157" s="791">
        <f t="shared" si="27"/>
        <v>38.644770222902181</v>
      </c>
      <c r="K157" s="790">
        <v>27298</v>
      </c>
      <c r="L157" s="791">
        <f t="shared" si="28"/>
        <v>41.26619401067255</v>
      </c>
      <c r="M157" s="790">
        <v>38853</v>
      </c>
      <c r="N157" s="791">
        <f t="shared" si="29"/>
        <v>58.73380598932745</v>
      </c>
      <c r="O157" s="790">
        <v>271</v>
      </c>
      <c r="P157" s="791">
        <f t="shared" si="30"/>
        <v>37.276478679504812</v>
      </c>
      <c r="Q157" s="790">
        <v>456</v>
      </c>
      <c r="R157" s="791">
        <f t="shared" si="31"/>
        <v>62.723521320495188</v>
      </c>
    </row>
    <row r="158" spans="1:18">
      <c r="A158" s="1378"/>
      <c r="B158" s="789" t="s">
        <v>305</v>
      </c>
      <c r="C158" s="790">
        <v>100386</v>
      </c>
      <c r="D158" s="791">
        <f t="shared" si="24"/>
        <v>53.262801568394408</v>
      </c>
      <c r="E158" s="790">
        <v>88087</v>
      </c>
      <c r="F158" s="791">
        <f t="shared" si="25"/>
        <v>46.737198431605592</v>
      </c>
      <c r="G158" s="790">
        <v>69561</v>
      </c>
      <c r="H158" s="791">
        <f t="shared" si="26"/>
        <v>59.852865255549823</v>
      </c>
      <c r="I158" s="790">
        <v>46659</v>
      </c>
      <c r="J158" s="791">
        <f t="shared" si="27"/>
        <v>40.147134744450177</v>
      </c>
      <c r="K158" s="790">
        <v>30479</v>
      </c>
      <c r="L158" s="791">
        <f t="shared" si="28"/>
        <v>42.608306655669409</v>
      </c>
      <c r="M158" s="790">
        <v>41054</v>
      </c>
      <c r="N158" s="791">
        <f t="shared" si="29"/>
        <v>57.391693344330591</v>
      </c>
      <c r="O158" s="790">
        <v>346</v>
      </c>
      <c r="P158" s="791">
        <f t="shared" si="30"/>
        <v>48.055555555555557</v>
      </c>
      <c r="Q158" s="790">
        <v>374</v>
      </c>
      <c r="R158" s="791">
        <f t="shared" si="31"/>
        <v>51.944444444444443</v>
      </c>
    </row>
    <row r="159" spans="1:18">
      <c r="A159" s="1378"/>
      <c r="B159" s="789" t="s">
        <v>306</v>
      </c>
      <c r="C159" s="790">
        <v>116657</v>
      </c>
      <c r="D159" s="791">
        <f t="shared" si="24"/>
        <v>53.708247968509014</v>
      </c>
      <c r="E159" s="790">
        <v>100548</v>
      </c>
      <c r="F159" s="791">
        <f t="shared" si="25"/>
        <v>46.291752031490986</v>
      </c>
      <c r="G159" s="790">
        <v>78384</v>
      </c>
      <c r="H159" s="791">
        <f t="shared" si="26"/>
        <v>61.276755421441862</v>
      </c>
      <c r="I159" s="790">
        <v>49534</v>
      </c>
      <c r="J159" s="791">
        <f t="shared" si="27"/>
        <v>38.723244578558138</v>
      </c>
      <c r="K159" s="790">
        <v>37790</v>
      </c>
      <c r="L159" s="791">
        <f t="shared" si="28"/>
        <v>42.754672579988231</v>
      </c>
      <c r="M159" s="790">
        <v>50598</v>
      </c>
      <c r="N159" s="791">
        <f t="shared" si="29"/>
        <v>57.245327420011769</v>
      </c>
      <c r="O159" s="790">
        <v>483</v>
      </c>
      <c r="P159" s="791">
        <f t="shared" si="30"/>
        <v>53.726362625139046</v>
      </c>
      <c r="Q159" s="790">
        <v>416</v>
      </c>
      <c r="R159" s="791">
        <f t="shared" si="31"/>
        <v>46.273637374860954</v>
      </c>
    </row>
    <row r="160" spans="1:18">
      <c r="A160" s="1378"/>
      <c r="B160" s="789" t="s">
        <v>307</v>
      </c>
      <c r="C160" s="790">
        <v>114133</v>
      </c>
      <c r="D160" s="791">
        <f t="shared" si="24"/>
        <v>52.939102846567373</v>
      </c>
      <c r="E160" s="790">
        <v>101460</v>
      </c>
      <c r="F160" s="791">
        <f t="shared" si="25"/>
        <v>47.060897153432627</v>
      </c>
      <c r="G160" s="790">
        <v>78481</v>
      </c>
      <c r="H160" s="791">
        <f t="shared" si="26"/>
        <v>59.832428641131983</v>
      </c>
      <c r="I160" s="790">
        <v>52687</v>
      </c>
      <c r="J160" s="791">
        <f t="shared" si="27"/>
        <v>40.167571358868017</v>
      </c>
      <c r="K160" s="790">
        <v>35407</v>
      </c>
      <c r="L160" s="791">
        <f t="shared" si="28"/>
        <v>42.161730908917704</v>
      </c>
      <c r="M160" s="790">
        <v>48572</v>
      </c>
      <c r="N160" s="791">
        <f t="shared" si="29"/>
        <v>57.838269091082296</v>
      </c>
      <c r="O160" s="790">
        <v>245</v>
      </c>
      <c r="P160" s="791">
        <f t="shared" si="30"/>
        <v>54.932735426008968</v>
      </c>
      <c r="Q160" s="790">
        <v>201</v>
      </c>
      <c r="R160" s="791">
        <f t="shared" si="31"/>
        <v>45.067264573991032</v>
      </c>
    </row>
    <row r="161" spans="1:18">
      <c r="A161" s="1378"/>
      <c r="B161" s="789" t="s">
        <v>308</v>
      </c>
      <c r="C161" s="790">
        <v>84725</v>
      </c>
      <c r="D161" s="791">
        <f t="shared" si="24"/>
        <v>53.62239957469162</v>
      </c>
      <c r="E161" s="790">
        <v>73278</v>
      </c>
      <c r="F161" s="791">
        <f t="shared" si="25"/>
        <v>46.37760042530838</v>
      </c>
      <c r="G161" s="790">
        <v>59636</v>
      </c>
      <c r="H161" s="791">
        <f t="shared" si="26"/>
        <v>61.065544394269857</v>
      </c>
      <c r="I161" s="790">
        <v>38023</v>
      </c>
      <c r="J161" s="791">
        <f t="shared" si="27"/>
        <v>38.934455605730143</v>
      </c>
      <c r="K161" s="790">
        <v>24582</v>
      </c>
      <c r="L161" s="791">
        <f t="shared" si="28"/>
        <v>41.345555462114206</v>
      </c>
      <c r="M161" s="790">
        <v>34873</v>
      </c>
      <c r="N161" s="791">
        <f t="shared" si="29"/>
        <v>58.654444537885794</v>
      </c>
      <c r="O161" s="790">
        <v>507</v>
      </c>
      <c r="P161" s="791">
        <f t="shared" si="30"/>
        <v>57.03037120359955</v>
      </c>
      <c r="Q161" s="790">
        <v>382</v>
      </c>
      <c r="R161" s="791">
        <f t="shared" si="31"/>
        <v>42.96962879640045</v>
      </c>
    </row>
    <row r="162" spans="1:18">
      <c r="A162" s="1378"/>
      <c r="B162" s="789" t="s">
        <v>309</v>
      </c>
      <c r="C162" s="790">
        <v>126237</v>
      </c>
      <c r="D162" s="791">
        <f t="shared" si="24"/>
        <v>50.527541847116929</v>
      </c>
      <c r="E162" s="790">
        <v>123601</v>
      </c>
      <c r="F162" s="791">
        <f t="shared" si="25"/>
        <v>49.472458152883071</v>
      </c>
      <c r="G162" s="790">
        <v>82027</v>
      </c>
      <c r="H162" s="791">
        <f t="shared" si="26"/>
        <v>58.986344122363569</v>
      </c>
      <c r="I162" s="790">
        <v>57034</v>
      </c>
      <c r="J162" s="791">
        <f t="shared" si="27"/>
        <v>41.013655877636431</v>
      </c>
      <c r="K162" s="790">
        <v>42371</v>
      </c>
      <c r="L162" s="791">
        <f t="shared" si="28"/>
        <v>39.947391742954927</v>
      </c>
      <c r="M162" s="790">
        <v>63696</v>
      </c>
      <c r="N162" s="791">
        <f t="shared" si="29"/>
        <v>60.052608257045073</v>
      </c>
      <c r="O162" s="790">
        <v>1839</v>
      </c>
      <c r="P162" s="791">
        <f t="shared" si="30"/>
        <v>39.044585987261144</v>
      </c>
      <c r="Q162" s="790">
        <v>2871</v>
      </c>
      <c r="R162" s="791">
        <f t="shared" si="31"/>
        <v>60.955414012738856</v>
      </c>
    </row>
    <row r="163" spans="1:18">
      <c r="A163" s="1378"/>
      <c r="B163" s="789" t="s">
        <v>310</v>
      </c>
      <c r="C163" s="790">
        <v>125586</v>
      </c>
      <c r="D163" s="791">
        <f t="shared" si="24"/>
        <v>50.627879882446372</v>
      </c>
      <c r="E163" s="790">
        <v>122471</v>
      </c>
      <c r="F163" s="791">
        <f t="shared" si="25"/>
        <v>49.372120117553628</v>
      </c>
      <c r="G163" s="790">
        <v>80491</v>
      </c>
      <c r="H163" s="791">
        <f t="shared" si="26"/>
        <v>59.173681308582978</v>
      </c>
      <c r="I163" s="790">
        <v>55534</v>
      </c>
      <c r="J163" s="791">
        <f t="shared" si="27"/>
        <v>40.826318691417022</v>
      </c>
      <c r="K163" s="790">
        <v>43904</v>
      </c>
      <c r="L163" s="791">
        <f t="shared" si="28"/>
        <v>40.228336861009559</v>
      </c>
      <c r="M163" s="790">
        <v>65233</v>
      </c>
      <c r="N163" s="791">
        <f t="shared" si="29"/>
        <v>59.771663138990441</v>
      </c>
      <c r="O163" s="790">
        <v>1191</v>
      </c>
      <c r="P163" s="791">
        <f t="shared" si="30"/>
        <v>41.139896373056992</v>
      </c>
      <c r="Q163" s="790">
        <v>1704</v>
      </c>
      <c r="R163" s="791">
        <f t="shared" si="31"/>
        <v>58.860103626943008</v>
      </c>
    </row>
    <row r="164" spans="1:18">
      <c r="A164" s="1378"/>
      <c r="B164" s="789" t="s">
        <v>311</v>
      </c>
      <c r="C164" s="790">
        <v>139341</v>
      </c>
      <c r="D164" s="791">
        <f t="shared" si="24"/>
        <v>51.465770374337474</v>
      </c>
      <c r="E164" s="790">
        <v>131404</v>
      </c>
      <c r="F164" s="791">
        <f t="shared" si="25"/>
        <v>48.534229625662526</v>
      </c>
      <c r="G164" s="790">
        <v>92136</v>
      </c>
      <c r="H164" s="791">
        <f t="shared" si="26"/>
        <v>59.631477777993517</v>
      </c>
      <c r="I164" s="790">
        <v>62373</v>
      </c>
      <c r="J164" s="791">
        <f t="shared" si="27"/>
        <v>40.368522222006483</v>
      </c>
      <c r="K164" s="790">
        <v>46100</v>
      </c>
      <c r="L164" s="791">
        <f t="shared" si="28"/>
        <v>40.600642916905194</v>
      </c>
      <c r="M164" s="790">
        <v>67445</v>
      </c>
      <c r="N164" s="791">
        <f t="shared" si="29"/>
        <v>59.399357083094806</v>
      </c>
      <c r="O164" s="790">
        <v>1105</v>
      </c>
      <c r="P164" s="791">
        <f t="shared" si="30"/>
        <v>41.062801932367151</v>
      </c>
      <c r="Q164" s="790">
        <v>1586</v>
      </c>
      <c r="R164" s="791">
        <f t="shared" si="31"/>
        <v>58.937198067632849</v>
      </c>
    </row>
    <row r="165" spans="1:18">
      <c r="A165" s="1379"/>
      <c r="B165" s="795" t="s">
        <v>313</v>
      </c>
      <c r="C165" s="796">
        <v>109032</v>
      </c>
      <c r="D165" s="793">
        <f t="shared" si="24"/>
        <v>50.472637046226772</v>
      </c>
      <c r="E165" s="792">
        <v>106990</v>
      </c>
      <c r="F165" s="793">
        <f t="shared" si="25"/>
        <v>49.527362953773228</v>
      </c>
      <c r="G165" s="792">
        <v>71300</v>
      </c>
      <c r="H165" s="793">
        <f t="shared" si="26"/>
        <v>57.453666398066076</v>
      </c>
      <c r="I165" s="792">
        <v>52800</v>
      </c>
      <c r="J165" s="793">
        <f t="shared" si="27"/>
        <v>42.546333601933924</v>
      </c>
      <c r="K165" s="792">
        <v>37130</v>
      </c>
      <c r="L165" s="793">
        <f t="shared" si="28"/>
        <v>40.976008122365201</v>
      </c>
      <c r="M165" s="792">
        <v>53484</v>
      </c>
      <c r="N165" s="793">
        <f t="shared" si="29"/>
        <v>59.023991877634799</v>
      </c>
      <c r="O165" s="792">
        <v>602</v>
      </c>
      <c r="P165" s="793">
        <f t="shared" si="30"/>
        <v>46.024464831804281</v>
      </c>
      <c r="Q165" s="792">
        <v>706</v>
      </c>
      <c r="R165" s="793">
        <f t="shared" si="31"/>
        <v>53.975535168195719</v>
      </c>
    </row>
    <row r="166" spans="1:18" ht="12.65" customHeight="1">
      <c r="A166" s="1377">
        <v>2022</v>
      </c>
      <c r="B166" s="794" t="s">
        <v>301</v>
      </c>
      <c r="C166" s="787">
        <v>99360</v>
      </c>
      <c r="D166" s="788">
        <f t="shared" ref="D166:D177" si="32">100*C166/(C166+E166)</f>
        <v>50.093269473153519</v>
      </c>
      <c r="E166" s="787">
        <v>98990</v>
      </c>
      <c r="F166" s="788">
        <f t="shared" ref="F166:F177" si="33">100*E166/(C166+E166)</f>
        <v>49.906730526846481</v>
      </c>
      <c r="G166" s="787">
        <v>68957</v>
      </c>
      <c r="H166" s="788">
        <f t="shared" ref="H166:H177" si="34">100*G166/(G166+I166)</f>
        <v>57.423491693383852</v>
      </c>
      <c r="I166" s="787">
        <v>51128</v>
      </c>
      <c r="J166" s="788">
        <f t="shared" ref="J166:J177" si="35">100*I166/(G166+I166)</f>
        <v>42.576508306616148</v>
      </c>
      <c r="K166" s="787">
        <v>29499</v>
      </c>
      <c r="L166" s="788">
        <f t="shared" ref="L166:L177" si="36">100*K166/(K166+M166)</f>
        <v>38.812430924688172</v>
      </c>
      <c r="M166" s="787">
        <v>46505</v>
      </c>
      <c r="N166" s="788">
        <f t="shared" ref="N166:N177" si="37">100*M166/(K166+M166)</f>
        <v>61.187569075311828</v>
      </c>
      <c r="O166" s="787">
        <v>904</v>
      </c>
      <c r="P166" s="788">
        <f t="shared" ref="P166:P177" si="38">100*O166/(O166+Q166)</f>
        <v>39.982308712958869</v>
      </c>
      <c r="Q166" s="787">
        <v>1357</v>
      </c>
      <c r="R166" s="788">
        <f t="shared" ref="R166:R177" si="39">100*Q166/(O166+Q166)</f>
        <v>60.017691287041131</v>
      </c>
    </row>
    <row r="167" spans="1:18">
      <c r="A167" s="1378"/>
      <c r="B167" s="789" t="s">
        <v>302</v>
      </c>
      <c r="C167" s="790">
        <v>99879</v>
      </c>
      <c r="D167" s="791">
        <f t="shared" si="32"/>
        <v>52.03277868656032</v>
      </c>
      <c r="E167" s="790">
        <v>92075</v>
      </c>
      <c r="F167" s="791">
        <f t="shared" si="33"/>
        <v>47.96722131343968</v>
      </c>
      <c r="G167" s="790">
        <v>70318</v>
      </c>
      <c r="H167" s="791">
        <f t="shared" si="34"/>
        <v>59.765757802407016</v>
      </c>
      <c r="I167" s="790">
        <v>47338</v>
      </c>
      <c r="J167" s="791">
        <f t="shared" si="35"/>
        <v>40.234242197592984</v>
      </c>
      <c r="K167" s="790">
        <v>27927</v>
      </c>
      <c r="L167" s="791">
        <f t="shared" si="36"/>
        <v>39.667907161728358</v>
      </c>
      <c r="M167" s="790">
        <v>42475</v>
      </c>
      <c r="N167" s="791">
        <f t="shared" si="37"/>
        <v>60.332092838271642</v>
      </c>
      <c r="O167" s="790">
        <v>1634</v>
      </c>
      <c r="P167" s="791">
        <f t="shared" si="38"/>
        <v>41.940451745379875</v>
      </c>
      <c r="Q167" s="790">
        <v>2262</v>
      </c>
      <c r="R167" s="791">
        <f t="shared" si="39"/>
        <v>58.059548254620125</v>
      </c>
    </row>
    <row r="168" spans="1:18">
      <c r="A168" s="1378"/>
      <c r="B168" s="789" t="s">
        <v>303</v>
      </c>
      <c r="C168" s="790">
        <v>120513</v>
      </c>
      <c r="D168" s="791">
        <f t="shared" si="32"/>
        <v>51.461915884857312</v>
      </c>
      <c r="E168" s="790">
        <v>113666</v>
      </c>
      <c r="F168" s="791">
        <f t="shared" si="33"/>
        <v>48.538084115142688</v>
      </c>
      <c r="G168" s="790">
        <v>86174</v>
      </c>
      <c r="H168" s="791">
        <f t="shared" si="34"/>
        <v>58.898229786070672</v>
      </c>
      <c r="I168" s="790">
        <v>60136</v>
      </c>
      <c r="J168" s="791">
        <f t="shared" si="35"/>
        <v>41.101770213929328</v>
      </c>
      <c r="K168" s="790">
        <v>31167</v>
      </c>
      <c r="L168" s="791">
        <f t="shared" si="36"/>
        <v>38.856266596850809</v>
      </c>
      <c r="M168" s="790">
        <v>49044</v>
      </c>
      <c r="N168" s="791">
        <f t="shared" si="37"/>
        <v>61.143733403149191</v>
      </c>
      <c r="O168" s="790">
        <v>3172</v>
      </c>
      <c r="P168" s="791">
        <f t="shared" si="38"/>
        <v>41.420736484721857</v>
      </c>
      <c r="Q168" s="790">
        <v>4486</v>
      </c>
      <c r="R168" s="791">
        <f t="shared" si="39"/>
        <v>58.579263515278143</v>
      </c>
    </row>
    <row r="169" spans="1:18">
      <c r="A169" s="1378"/>
      <c r="B169" s="789" t="s">
        <v>304</v>
      </c>
      <c r="C169" s="790">
        <v>93311</v>
      </c>
      <c r="D169" s="791">
        <f t="shared" si="32"/>
        <v>51.570418759913565</v>
      </c>
      <c r="E169" s="790">
        <v>87628</v>
      </c>
      <c r="F169" s="791">
        <f t="shared" si="33"/>
        <v>48.429581240086435</v>
      </c>
      <c r="G169" s="790">
        <v>61713</v>
      </c>
      <c r="H169" s="791">
        <f t="shared" si="34"/>
        <v>59.352549121440319</v>
      </c>
      <c r="I169" s="790">
        <v>42264</v>
      </c>
      <c r="J169" s="791">
        <f t="shared" si="35"/>
        <v>40.647450878559681</v>
      </c>
      <c r="K169" s="790">
        <v>26423</v>
      </c>
      <c r="L169" s="791">
        <f t="shared" si="36"/>
        <v>40.379296116875771</v>
      </c>
      <c r="M169" s="790">
        <v>39014</v>
      </c>
      <c r="N169" s="791">
        <f t="shared" si="37"/>
        <v>59.620703883124229</v>
      </c>
      <c r="O169" s="790">
        <v>5175</v>
      </c>
      <c r="P169" s="791">
        <f t="shared" si="38"/>
        <v>44.902386117136658</v>
      </c>
      <c r="Q169" s="790">
        <v>6350</v>
      </c>
      <c r="R169" s="791">
        <f t="shared" si="39"/>
        <v>55.097613882863342</v>
      </c>
    </row>
    <row r="170" spans="1:18">
      <c r="A170" s="1378"/>
      <c r="B170" s="789" t="s">
        <v>305</v>
      </c>
      <c r="C170" s="790">
        <v>107691</v>
      </c>
      <c r="D170" s="791">
        <f t="shared" si="32"/>
        <v>52.117795092677731</v>
      </c>
      <c r="E170" s="790">
        <v>98939</v>
      </c>
      <c r="F170" s="791">
        <f t="shared" si="33"/>
        <v>47.882204907322269</v>
      </c>
      <c r="G170" s="790">
        <v>70366</v>
      </c>
      <c r="H170" s="791">
        <f t="shared" si="34"/>
        <v>59.193270241850684</v>
      </c>
      <c r="I170" s="790">
        <v>48509</v>
      </c>
      <c r="J170" s="791">
        <f t="shared" si="35"/>
        <v>40.806729758149316</v>
      </c>
      <c r="K170" s="790">
        <v>30641</v>
      </c>
      <c r="L170" s="791">
        <f t="shared" si="36"/>
        <v>41.367066733269432</v>
      </c>
      <c r="M170" s="790">
        <v>43430</v>
      </c>
      <c r="N170" s="791">
        <f t="shared" si="37"/>
        <v>58.632933266730568</v>
      </c>
      <c r="O170" s="790">
        <v>6684</v>
      </c>
      <c r="P170" s="791">
        <f t="shared" si="38"/>
        <v>48.845366851797721</v>
      </c>
      <c r="Q170" s="790">
        <v>7000</v>
      </c>
      <c r="R170" s="791">
        <f t="shared" si="39"/>
        <v>51.154633148202279</v>
      </c>
    </row>
    <row r="171" spans="1:18">
      <c r="A171" s="1378"/>
      <c r="B171" s="789" t="s">
        <v>306</v>
      </c>
      <c r="C171" s="790">
        <v>124808</v>
      </c>
      <c r="D171" s="791">
        <f t="shared" si="32"/>
        <v>52.390367170807679</v>
      </c>
      <c r="E171" s="790">
        <v>113419</v>
      </c>
      <c r="F171" s="791">
        <f t="shared" si="33"/>
        <v>47.609632829192321</v>
      </c>
      <c r="G171" s="790">
        <v>81042</v>
      </c>
      <c r="H171" s="791">
        <f t="shared" si="34"/>
        <v>59.186713991499055</v>
      </c>
      <c r="I171" s="790">
        <v>55884</v>
      </c>
      <c r="J171" s="791">
        <f t="shared" si="35"/>
        <v>40.813286008500945</v>
      </c>
      <c r="K171" s="790">
        <v>32864</v>
      </c>
      <c r="L171" s="791">
        <f t="shared" si="36"/>
        <v>41.1267817141999</v>
      </c>
      <c r="M171" s="790">
        <v>47045</v>
      </c>
      <c r="N171" s="791">
        <f t="shared" si="37"/>
        <v>58.8732182858001</v>
      </c>
      <c r="O171" s="790">
        <v>10902</v>
      </c>
      <c r="P171" s="791">
        <f t="shared" si="38"/>
        <v>50.962976813762154</v>
      </c>
      <c r="Q171" s="790">
        <v>10490</v>
      </c>
      <c r="R171" s="791">
        <f t="shared" si="39"/>
        <v>49.037023186237846</v>
      </c>
    </row>
    <row r="172" spans="1:18">
      <c r="A172" s="1378"/>
      <c r="B172" s="789" t="s">
        <v>307</v>
      </c>
      <c r="C172" s="790">
        <v>109161</v>
      </c>
      <c r="D172" s="791">
        <f t="shared" si="32"/>
        <v>52.2331425727793</v>
      </c>
      <c r="E172" s="790">
        <v>99827</v>
      </c>
      <c r="F172" s="791">
        <f t="shared" si="33"/>
        <v>47.7668574272207</v>
      </c>
      <c r="G172" s="790">
        <v>74476</v>
      </c>
      <c r="H172" s="791">
        <f t="shared" si="34"/>
        <v>59.061999397294166</v>
      </c>
      <c r="I172" s="790">
        <v>51622</v>
      </c>
      <c r="J172" s="791">
        <f t="shared" si="35"/>
        <v>40.938000602705834</v>
      </c>
      <c r="K172" s="790">
        <v>28350</v>
      </c>
      <c r="L172" s="791">
        <f t="shared" si="36"/>
        <v>40.541700034321018</v>
      </c>
      <c r="M172" s="790">
        <v>41578</v>
      </c>
      <c r="N172" s="791">
        <f t="shared" si="37"/>
        <v>59.458299965678982</v>
      </c>
      <c r="O172" s="790">
        <v>6335</v>
      </c>
      <c r="P172" s="791">
        <f t="shared" si="38"/>
        <v>48.873630612559793</v>
      </c>
      <c r="Q172" s="790">
        <v>6627</v>
      </c>
      <c r="R172" s="791">
        <f t="shared" si="39"/>
        <v>51.126369387440207</v>
      </c>
    </row>
    <row r="173" spans="1:18">
      <c r="A173" s="1378"/>
      <c r="B173" s="789" t="s">
        <v>308</v>
      </c>
      <c r="C173" s="790">
        <v>83076</v>
      </c>
      <c r="D173" s="791">
        <f t="shared" si="32"/>
        <v>53.399325084364456</v>
      </c>
      <c r="E173" s="790">
        <v>72499</v>
      </c>
      <c r="F173" s="791">
        <f t="shared" si="33"/>
        <v>46.600674915635544</v>
      </c>
      <c r="G173" s="790">
        <v>57657</v>
      </c>
      <c r="H173" s="791">
        <f t="shared" si="34"/>
        <v>60.200469851213782</v>
      </c>
      <c r="I173" s="790">
        <v>38118</v>
      </c>
      <c r="J173" s="791">
        <f t="shared" si="35"/>
        <v>39.799530148786218</v>
      </c>
      <c r="K173" s="790">
        <v>20710</v>
      </c>
      <c r="L173" s="791">
        <f t="shared" si="36"/>
        <v>40.759692973824052</v>
      </c>
      <c r="M173" s="790">
        <v>30100</v>
      </c>
      <c r="N173" s="791">
        <f t="shared" si="37"/>
        <v>59.240307026175948</v>
      </c>
      <c r="O173" s="790">
        <v>4709</v>
      </c>
      <c r="P173" s="791">
        <f t="shared" si="38"/>
        <v>52.380422691879865</v>
      </c>
      <c r="Q173" s="790">
        <v>4281</v>
      </c>
      <c r="R173" s="791">
        <f t="shared" si="39"/>
        <v>47.619577308120135</v>
      </c>
    </row>
    <row r="174" spans="1:18">
      <c r="A174" s="1378"/>
      <c r="B174" s="789" t="s">
        <v>309</v>
      </c>
      <c r="C174" s="790">
        <v>119521</v>
      </c>
      <c r="D174" s="791">
        <f t="shared" si="32"/>
        <v>49.774907026815427</v>
      </c>
      <c r="E174" s="790">
        <v>120602</v>
      </c>
      <c r="F174" s="791">
        <f t="shared" si="33"/>
        <v>50.225092973184573</v>
      </c>
      <c r="G174" s="790">
        <v>76200</v>
      </c>
      <c r="H174" s="791">
        <f t="shared" si="34"/>
        <v>57.434876989869757</v>
      </c>
      <c r="I174" s="790">
        <v>56472</v>
      </c>
      <c r="J174" s="791">
        <f t="shared" si="35"/>
        <v>42.565123010130243</v>
      </c>
      <c r="K174" s="790">
        <v>32586</v>
      </c>
      <c r="L174" s="791">
        <f t="shared" si="36"/>
        <v>40.10041717429025</v>
      </c>
      <c r="M174" s="790">
        <v>48675</v>
      </c>
      <c r="N174" s="791">
        <f t="shared" si="37"/>
        <v>59.89958282570975</v>
      </c>
      <c r="O174" s="790">
        <v>10735</v>
      </c>
      <c r="P174" s="791">
        <f t="shared" si="38"/>
        <v>40.988927071401299</v>
      </c>
      <c r="Q174" s="790">
        <v>15455</v>
      </c>
      <c r="R174" s="791">
        <f t="shared" si="39"/>
        <v>59.011072928598701</v>
      </c>
    </row>
    <row r="175" spans="1:18">
      <c r="A175" s="1378"/>
      <c r="B175" s="789" t="s">
        <v>310</v>
      </c>
      <c r="C175" s="790">
        <v>108957</v>
      </c>
      <c r="D175" s="791">
        <f t="shared" si="32"/>
        <v>49.36882646125963</v>
      </c>
      <c r="E175" s="790">
        <v>111743</v>
      </c>
      <c r="F175" s="791">
        <f t="shared" si="33"/>
        <v>50.63117353874037</v>
      </c>
      <c r="G175" s="790">
        <v>69985</v>
      </c>
      <c r="H175" s="791">
        <f t="shared" si="34"/>
        <v>57.704834227949966</v>
      </c>
      <c r="I175" s="790">
        <v>51296</v>
      </c>
      <c r="J175" s="791">
        <f t="shared" si="35"/>
        <v>42.295165772050034</v>
      </c>
      <c r="K175" s="790">
        <v>29314</v>
      </c>
      <c r="L175" s="791">
        <f t="shared" si="36"/>
        <v>38.978791303769697</v>
      </c>
      <c r="M175" s="790">
        <v>45891</v>
      </c>
      <c r="N175" s="791">
        <f t="shared" si="37"/>
        <v>61.021208696230303</v>
      </c>
      <c r="O175" s="790">
        <v>9658</v>
      </c>
      <c r="P175" s="791">
        <f t="shared" si="38"/>
        <v>39.886016354175268</v>
      </c>
      <c r="Q175" s="790">
        <v>14556</v>
      </c>
      <c r="R175" s="791">
        <f t="shared" si="39"/>
        <v>60.113983645824732</v>
      </c>
    </row>
    <row r="176" spans="1:18">
      <c r="A176" s="1378"/>
      <c r="B176" s="789" t="s">
        <v>311</v>
      </c>
      <c r="C176" s="790">
        <v>107427</v>
      </c>
      <c r="D176" s="791">
        <f t="shared" si="32"/>
        <v>50.116161898897161</v>
      </c>
      <c r="E176" s="790">
        <v>106929</v>
      </c>
      <c r="F176" s="791">
        <f t="shared" si="33"/>
        <v>49.883838101102839</v>
      </c>
      <c r="G176" s="790">
        <v>70280</v>
      </c>
      <c r="H176" s="791">
        <f t="shared" si="34"/>
        <v>57.012598259120153</v>
      </c>
      <c r="I176" s="790">
        <v>52991</v>
      </c>
      <c r="J176" s="791">
        <f t="shared" si="35"/>
        <v>42.987401740879847</v>
      </c>
      <c r="K176" s="790">
        <v>30186</v>
      </c>
      <c r="L176" s="791">
        <f t="shared" si="36"/>
        <v>40.348063196727885</v>
      </c>
      <c r="M176" s="790">
        <v>44628</v>
      </c>
      <c r="N176" s="791">
        <f t="shared" si="37"/>
        <v>59.651936803272115</v>
      </c>
      <c r="O176" s="790">
        <v>6961</v>
      </c>
      <c r="P176" s="791">
        <f t="shared" si="38"/>
        <v>42.781636039579617</v>
      </c>
      <c r="Q176" s="790">
        <v>9310</v>
      </c>
      <c r="R176" s="791">
        <f t="shared" si="39"/>
        <v>57.218363960420383</v>
      </c>
    </row>
    <row r="177" spans="1:18">
      <c r="A177" s="1379"/>
      <c r="B177" s="795" t="s">
        <v>313</v>
      </c>
      <c r="C177" s="796">
        <v>79934</v>
      </c>
      <c r="D177" s="793">
        <f t="shared" si="32"/>
        <v>49.946887614191631</v>
      </c>
      <c r="E177" s="792">
        <v>80104</v>
      </c>
      <c r="F177" s="793">
        <f t="shared" si="33"/>
        <v>50.053112385808369</v>
      </c>
      <c r="G177" s="792">
        <v>51463</v>
      </c>
      <c r="H177" s="793">
        <f t="shared" si="34"/>
        <v>57.037882650233854</v>
      </c>
      <c r="I177" s="792">
        <v>38763</v>
      </c>
      <c r="J177" s="793">
        <f t="shared" si="35"/>
        <v>42.962117349766146</v>
      </c>
      <c r="K177" s="792">
        <v>23137</v>
      </c>
      <c r="L177" s="793">
        <f t="shared" si="36"/>
        <v>39.876253834752333</v>
      </c>
      <c r="M177" s="792">
        <v>34885</v>
      </c>
      <c r="N177" s="793">
        <f t="shared" si="37"/>
        <v>60.123746165247667</v>
      </c>
      <c r="O177" s="792">
        <v>5334</v>
      </c>
      <c r="P177" s="793">
        <f t="shared" si="38"/>
        <v>45.241730279898221</v>
      </c>
      <c r="Q177" s="792">
        <v>6456</v>
      </c>
      <c r="R177" s="793">
        <f t="shared" si="39"/>
        <v>54.758269720101779</v>
      </c>
    </row>
    <row r="178" spans="1:18" ht="12.65" customHeight="1">
      <c r="A178" s="1377">
        <v>2023</v>
      </c>
      <c r="B178" s="794" t="s">
        <v>301</v>
      </c>
      <c r="C178" s="787">
        <v>84450</v>
      </c>
      <c r="D178" s="788">
        <f t="shared" ref="D178:D189" si="40">100*C178/(C178+E178)</f>
        <v>50.747237295163238</v>
      </c>
      <c r="E178" s="787">
        <v>81963</v>
      </c>
      <c r="F178" s="788">
        <f t="shared" ref="F178:F189" si="41">100*E178/(C178+E178)</f>
        <v>49.252762704836762</v>
      </c>
      <c r="G178" s="787">
        <v>57688</v>
      </c>
      <c r="H178" s="788">
        <f t="shared" ref="H178:H189" si="42">100*G178/(G178+I178)</f>
        <v>58.634954515424099</v>
      </c>
      <c r="I178" s="787">
        <v>40697</v>
      </c>
      <c r="J178" s="788">
        <f t="shared" ref="J178:J189" si="43">100*I178/(G178+I178)</f>
        <v>41.365045484575901</v>
      </c>
      <c r="K178" s="787">
        <v>20894</v>
      </c>
      <c r="L178" s="788">
        <f t="shared" ref="L178:L189" si="44">100*K178/(K178+M178)</f>
        <v>38.546259570150355</v>
      </c>
      <c r="M178" s="787">
        <v>33311</v>
      </c>
      <c r="N178" s="788">
        <f t="shared" ref="N178:N189" si="45">100*M178/(K178+M178)</f>
        <v>61.453740429849645</v>
      </c>
      <c r="O178" s="787">
        <v>5868</v>
      </c>
      <c r="P178" s="788">
        <f t="shared" ref="P178:P189" si="46">100*O178/(O178+Q178)</f>
        <v>42.450987484627071</v>
      </c>
      <c r="Q178" s="787">
        <v>7955</v>
      </c>
      <c r="R178" s="788">
        <f t="shared" ref="R178:R189" si="47">100*Q178/(O178+Q178)</f>
        <v>57.549012515372929</v>
      </c>
    </row>
    <row r="179" spans="1:18">
      <c r="A179" s="1378"/>
      <c r="B179" s="789" t="s">
        <v>302</v>
      </c>
      <c r="C179" s="790">
        <v>84075</v>
      </c>
      <c r="D179" s="791">
        <f t="shared" si="40"/>
        <v>52.310171474079787</v>
      </c>
      <c r="E179" s="790">
        <v>76649</v>
      </c>
      <c r="F179" s="791">
        <f t="shared" si="41"/>
        <v>47.689828525920213</v>
      </c>
      <c r="G179" s="790">
        <v>57383</v>
      </c>
      <c r="H179" s="791">
        <f t="shared" si="42"/>
        <v>59.042082518777654</v>
      </c>
      <c r="I179" s="790">
        <v>39807</v>
      </c>
      <c r="J179" s="791">
        <f t="shared" si="43"/>
        <v>40.957917481222346</v>
      </c>
      <c r="K179" s="790">
        <v>21109</v>
      </c>
      <c r="L179" s="791">
        <f t="shared" si="44"/>
        <v>40.428628885526592</v>
      </c>
      <c r="M179" s="790">
        <v>31104</v>
      </c>
      <c r="N179" s="791">
        <f t="shared" si="45"/>
        <v>59.571371114473408</v>
      </c>
      <c r="O179" s="790">
        <v>5583</v>
      </c>
      <c r="P179" s="791">
        <f t="shared" si="46"/>
        <v>49.315431498984189</v>
      </c>
      <c r="Q179" s="790">
        <v>5738</v>
      </c>
      <c r="R179" s="791">
        <f t="shared" si="47"/>
        <v>50.684568501015811</v>
      </c>
    </row>
    <row r="180" spans="1:18">
      <c r="A180" s="1378"/>
      <c r="B180" s="789" t="s">
        <v>303</v>
      </c>
      <c r="C180" s="790">
        <v>93858</v>
      </c>
      <c r="D180" s="791">
        <f t="shared" si="40"/>
        <v>52.02223712580161</v>
      </c>
      <c r="E180" s="790">
        <v>86561</v>
      </c>
      <c r="F180" s="791">
        <f t="shared" si="41"/>
        <v>47.97776287419839</v>
      </c>
      <c r="G180" s="790">
        <v>65334</v>
      </c>
      <c r="H180" s="791">
        <f t="shared" si="42"/>
        <v>58.48745814906988</v>
      </c>
      <c r="I180" s="790">
        <v>46372</v>
      </c>
      <c r="J180" s="791">
        <f t="shared" si="43"/>
        <v>41.51254185093012</v>
      </c>
      <c r="K180" s="790">
        <v>22857</v>
      </c>
      <c r="L180" s="791">
        <f t="shared" si="44"/>
        <v>40.282330548799834</v>
      </c>
      <c r="M180" s="790">
        <v>33885</v>
      </c>
      <c r="N180" s="791">
        <f t="shared" si="45"/>
        <v>59.717669451200166</v>
      </c>
      <c r="O180" s="790">
        <v>5667</v>
      </c>
      <c r="P180" s="791">
        <f t="shared" si="46"/>
        <v>47.339403558599948</v>
      </c>
      <c r="Q180" s="790">
        <v>6304</v>
      </c>
      <c r="R180" s="791">
        <f t="shared" si="47"/>
        <v>52.660596441400052</v>
      </c>
    </row>
    <row r="181" spans="1:18">
      <c r="A181" s="1378"/>
      <c r="B181" s="789" t="s">
        <v>304</v>
      </c>
      <c r="C181" s="790">
        <v>75004</v>
      </c>
      <c r="D181" s="791">
        <f t="shared" si="40"/>
        <v>51.141764228584677</v>
      </c>
      <c r="E181" s="790">
        <v>71655</v>
      </c>
      <c r="F181" s="791">
        <f t="shared" si="41"/>
        <v>48.858235771415323</v>
      </c>
      <c r="G181" s="790">
        <v>52286</v>
      </c>
      <c r="H181" s="791">
        <f t="shared" si="42"/>
        <v>57.925640343880175</v>
      </c>
      <c r="I181" s="790">
        <v>37978</v>
      </c>
      <c r="J181" s="791">
        <f t="shared" si="43"/>
        <v>42.074359656119825</v>
      </c>
      <c r="K181" s="790">
        <v>18126</v>
      </c>
      <c r="L181" s="791">
        <f t="shared" si="44"/>
        <v>39.63439966763606</v>
      </c>
      <c r="M181" s="790">
        <v>27607</v>
      </c>
      <c r="N181" s="791">
        <f t="shared" si="45"/>
        <v>60.36560033236394</v>
      </c>
      <c r="O181" s="790">
        <v>4592</v>
      </c>
      <c r="P181" s="791">
        <f t="shared" si="46"/>
        <v>43.068842618645661</v>
      </c>
      <c r="Q181" s="790">
        <v>6070</v>
      </c>
      <c r="R181" s="791">
        <f t="shared" si="47"/>
        <v>56.931157381354339</v>
      </c>
    </row>
    <row r="182" spans="1:18">
      <c r="A182" s="1378"/>
      <c r="B182" s="789" t="s">
        <v>305</v>
      </c>
      <c r="C182" s="790">
        <v>95316</v>
      </c>
      <c r="D182" s="791">
        <f t="shared" si="40"/>
        <v>51.438747976254724</v>
      </c>
      <c r="E182" s="790">
        <v>89984</v>
      </c>
      <c r="F182" s="791">
        <f t="shared" si="41"/>
        <v>48.561252023745276</v>
      </c>
      <c r="G182" s="790">
        <v>64066</v>
      </c>
      <c r="H182" s="791">
        <f t="shared" si="42"/>
        <v>57.975657210080989</v>
      </c>
      <c r="I182" s="790">
        <v>46439</v>
      </c>
      <c r="J182" s="791">
        <f t="shared" si="43"/>
        <v>42.024342789919011</v>
      </c>
      <c r="K182" s="790">
        <v>24459</v>
      </c>
      <c r="L182" s="791">
        <f t="shared" si="44"/>
        <v>40.319469858068345</v>
      </c>
      <c r="M182" s="790">
        <v>36204</v>
      </c>
      <c r="N182" s="791">
        <f t="shared" si="45"/>
        <v>59.680530141931655</v>
      </c>
      <c r="O182" s="790">
        <v>6791</v>
      </c>
      <c r="P182" s="791">
        <f t="shared" si="46"/>
        <v>48.05406170393433</v>
      </c>
      <c r="Q182" s="790">
        <v>7341</v>
      </c>
      <c r="R182" s="791">
        <f t="shared" si="47"/>
        <v>51.94593829606567</v>
      </c>
    </row>
    <row r="183" spans="1:18">
      <c r="A183" s="1378"/>
      <c r="B183" s="789" t="s">
        <v>306</v>
      </c>
      <c r="C183" s="790">
        <v>105918</v>
      </c>
      <c r="D183" s="791">
        <f t="shared" si="40"/>
        <v>52.54077542759633</v>
      </c>
      <c r="E183" s="790">
        <v>95674</v>
      </c>
      <c r="F183" s="791">
        <f t="shared" si="41"/>
        <v>47.45922457240367</v>
      </c>
      <c r="G183" s="790">
        <v>68979</v>
      </c>
      <c r="H183" s="791">
        <f t="shared" si="42"/>
        <v>58.624206420030085</v>
      </c>
      <c r="I183" s="790">
        <v>48684</v>
      </c>
      <c r="J183" s="791">
        <f t="shared" si="43"/>
        <v>41.375793579969915</v>
      </c>
      <c r="K183" s="790">
        <v>26538</v>
      </c>
      <c r="L183" s="791">
        <f t="shared" si="44"/>
        <v>41.481180442666002</v>
      </c>
      <c r="M183" s="790">
        <v>37438</v>
      </c>
      <c r="N183" s="791">
        <f t="shared" si="45"/>
        <v>58.518819557333998</v>
      </c>
      <c r="O183" s="790">
        <v>10401</v>
      </c>
      <c r="P183" s="791">
        <f t="shared" si="46"/>
        <v>52.127499624116673</v>
      </c>
      <c r="Q183" s="790">
        <v>9552</v>
      </c>
      <c r="R183" s="791">
        <f t="shared" si="47"/>
        <v>47.872500375883327</v>
      </c>
    </row>
    <row r="184" spans="1:18">
      <c r="A184" s="1378"/>
      <c r="B184" s="789" t="s">
        <v>307</v>
      </c>
      <c r="C184" s="790">
        <v>99486</v>
      </c>
      <c r="D184" s="791">
        <f t="shared" si="40"/>
        <v>52.820030900084419</v>
      </c>
      <c r="E184" s="790">
        <v>88863</v>
      </c>
      <c r="F184" s="791">
        <f t="shared" si="41"/>
        <v>47.179969099915581</v>
      </c>
      <c r="G184" s="790">
        <v>67411</v>
      </c>
      <c r="H184" s="791">
        <f t="shared" si="42"/>
        <v>58.929305114823457</v>
      </c>
      <c r="I184" s="790">
        <v>46982</v>
      </c>
      <c r="J184" s="791">
        <f t="shared" si="43"/>
        <v>41.070694885176543</v>
      </c>
      <c r="K184" s="790">
        <v>24820</v>
      </c>
      <c r="L184" s="791">
        <f t="shared" si="44"/>
        <v>41.350815520717056</v>
      </c>
      <c r="M184" s="790">
        <v>35203</v>
      </c>
      <c r="N184" s="791">
        <f t="shared" si="45"/>
        <v>58.649184479282944</v>
      </c>
      <c r="O184" s="790">
        <v>7255</v>
      </c>
      <c r="P184" s="791">
        <f t="shared" si="46"/>
        <v>52.070623699131559</v>
      </c>
      <c r="Q184" s="790">
        <v>6678</v>
      </c>
      <c r="R184" s="791">
        <f t="shared" si="47"/>
        <v>47.929376300868441</v>
      </c>
    </row>
    <row r="185" spans="1:18">
      <c r="A185" s="1378"/>
      <c r="B185" s="789" t="s">
        <v>308</v>
      </c>
      <c r="C185" s="790">
        <v>71065</v>
      </c>
      <c r="D185" s="791">
        <f t="shared" si="40"/>
        <v>53.14065654677335</v>
      </c>
      <c r="E185" s="790">
        <v>62665</v>
      </c>
      <c r="F185" s="791">
        <f t="shared" si="41"/>
        <v>46.85934345322665</v>
      </c>
      <c r="G185" s="790">
        <v>49353</v>
      </c>
      <c r="H185" s="791">
        <f t="shared" si="42"/>
        <v>59.393465310788855</v>
      </c>
      <c r="I185" s="790">
        <v>33742</v>
      </c>
      <c r="J185" s="791">
        <f t="shared" si="43"/>
        <v>40.606534689211145</v>
      </c>
      <c r="K185" s="790">
        <v>16794</v>
      </c>
      <c r="L185" s="791">
        <f t="shared" si="44"/>
        <v>40.348853971457402</v>
      </c>
      <c r="M185" s="790">
        <v>24828</v>
      </c>
      <c r="N185" s="791">
        <f t="shared" si="45"/>
        <v>59.651146028542598</v>
      </c>
      <c r="O185" s="790">
        <v>4918</v>
      </c>
      <c r="P185" s="791">
        <f t="shared" si="46"/>
        <v>54.565627427049819</v>
      </c>
      <c r="Q185" s="790">
        <v>4095</v>
      </c>
      <c r="R185" s="791">
        <f t="shared" si="47"/>
        <v>45.434372572950181</v>
      </c>
    </row>
    <row r="186" spans="1:18">
      <c r="A186" s="1378"/>
      <c r="B186" s="789" t="s">
        <v>309</v>
      </c>
      <c r="C186" s="790">
        <v>102115</v>
      </c>
      <c r="D186" s="791">
        <f t="shared" si="40"/>
        <v>50.386105148891026</v>
      </c>
      <c r="E186" s="790">
        <v>100550</v>
      </c>
      <c r="F186" s="791">
        <f t="shared" si="41"/>
        <v>49.613894851108974</v>
      </c>
      <c r="G186" s="790">
        <v>66063</v>
      </c>
      <c r="H186" s="791">
        <f t="shared" si="42"/>
        <v>57.604373757455271</v>
      </c>
      <c r="I186" s="790">
        <v>48621</v>
      </c>
      <c r="J186" s="791">
        <f t="shared" si="43"/>
        <v>42.395626242544729</v>
      </c>
      <c r="K186" s="790">
        <v>27514</v>
      </c>
      <c r="L186" s="791">
        <f t="shared" si="44"/>
        <v>40.335419934616567</v>
      </c>
      <c r="M186" s="790">
        <v>40699</v>
      </c>
      <c r="N186" s="791">
        <f t="shared" si="45"/>
        <v>59.664580065383433</v>
      </c>
      <c r="O186" s="790">
        <v>8538</v>
      </c>
      <c r="P186" s="791">
        <f t="shared" si="46"/>
        <v>43.19101578308377</v>
      </c>
      <c r="Q186" s="790">
        <v>11230</v>
      </c>
      <c r="R186" s="791">
        <f t="shared" si="47"/>
        <v>56.80898421691623</v>
      </c>
    </row>
    <row r="187" spans="1:18">
      <c r="A187" s="1378"/>
      <c r="B187" s="789" t="s">
        <v>310</v>
      </c>
      <c r="C187" s="790">
        <v>104314</v>
      </c>
      <c r="D187" s="791">
        <f t="shared" si="40"/>
        <v>50.403219961441636</v>
      </c>
      <c r="E187" s="790">
        <v>102645</v>
      </c>
      <c r="F187" s="791">
        <f t="shared" si="41"/>
        <v>49.596780038558364</v>
      </c>
      <c r="G187" s="790">
        <v>68850</v>
      </c>
      <c r="H187" s="791">
        <f t="shared" si="42"/>
        <v>57.860546418696899</v>
      </c>
      <c r="I187" s="790">
        <v>50143</v>
      </c>
      <c r="J187" s="791">
        <f t="shared" si="43"/>
        <v>42.139453581303101</v>
      </c>
      <c r="K187" s="790">
        <v>26602</v>
      </c>
      <c r="L187" s="791">
        <f t="shared" si="44"/>
        <v>39.991581352696222</v>
      </c>
      <c r="M187" s="790">
        <v>39917</v>
      </c>
      <c r="N187" s="791">
        <f t="shared" si="45"/>
        <v>60.008418647303778</v>
      </c>
      <c r="O187" s="790">
        <v>8862</v>
      </c>
      <c r="P187" s="791">
        <f t="shared" si="46"/>
        <v>41.320464400615471</v>
      </c>
      <c r="Q187" s="790">
        <v>12585</v>
      </c>
      <c r="R187" s="791">
        <f t="shared" si="47"/>
        <v>58.679535599384529</v>
      </c>
    </row>
    <row r="188" spans="1:18">
      <c r="A188" s="1378"/>
      <c r="B188" s="789" t="s">
        <v>311</v>
      </c>
      <c r="C188" s="790">
        <v>102585</v>
      </c>
      <c r="D188" s="791">
        <f t="shared" si="40"/>
        <v>51.012441695093933</v>
      </c>
      <c r="E188" s="790">
        <v>98513</v>
      </c>
      <c r="F188" s="791">
        <f t="shared" si="41"/>
        <v>48.987558304906067</v>
      </c>
      <c r="G188" s="790">
        <v>67679</v>
      </c>
      <c r="H188" s="791">
        <f t="shared" si="42"/>
        <v>57.519844979687576</v>
      </c>
      <c r="I188" s="790">
        <v>49983</v>
      </c>
      <c r="J188" s="791">
        <f t="shared" si="43"/>
        <v>42.480155020312424</v>
      </c>
      <c r="K188" s="790">
        <v>27452</v>
      </c>
      <c r="L188" s="791">
        <f t="shared" si="44"/>
        <v>40.843896923168479</v>
      </c>
      <c r="M188" s="790">
        <v>39760</v>
      </c>
      <c r="N188" s="791">
        <f t="shared" si="45"/>
        <v>59.156103076831521</v>
      </c>
      <c r="O188" s="790">
        <v>7454</v>
      </c>
      <c r="P188" s="791">
        <f t="shared" si="46"/>
        <v>45.944280078895467</v>
      </c>
      <c r="Q188" s="790">
        <v>8770</v>
      </c>
      <c r="R188" s="791">
        <f t="shared" si="47"/>
        <v>54.055719921104533</v>
      </c>
    </row>
    <row r="189" spans="1:18">
      <c r="A189" s="1379"/>
      <c r="B189" s="795" t="s">
        <v>313</v>
      </c>
      <c r="C189" s="796">
        <v>79946</v>
      </c>
      <c r="D189" s="793">
        <f t="shared" si="40"/>
        <v>50.204407156448404</v>
      </c>
      <c r="E189" s="792">
        <v>79295</v>
      </c>
      <c r="F189" s="793">
        <f t="shared" si="41"/>
        <v>49.795592843551596</v>
      </c>
      <c r="G189" s="792">
        <v>51803</v>
      </c>
      <c r="H189" s="793">
        <f t="shared" si="42"/>
        <v>56.1653638068804</v>
      </c>
      <c r="I189" s="792">
        <v>40430</v>
      </c>
      <c r="J189" s="793">
        <f t="shared" si="43"/>
        <v>43.8346361931196</v>
      </c>
      <c r="K189" s="792">
        <v>22317</v>
      </c>
      <c r="L189" s="793">
        <f t="shared" si="44"/>
        <v>40.720737159018334</v>
      </c>
      <c r="M189" s="792">
        <v>32488</v>
      </c>
      <c r="N189" s="793">
        <f t="shared" si="45"/>
        <v>59.279262840981666</v>
      </c>
      <c r="O189" s="792">
        <v>5826</v>
      </c>
      <c r="P189" s="793">
        <f t="shared" si="46"/>
        <v>47.742358436450054</v>
      </c>
      <c r="Q189" s="792">
        <v>6377</v>
      </c>
      <c r="R189" s="793">
        <f t="shared" si="47"/>
        <v>52.257641563549946</v>
      </c>
    </row>
    <row r="190" spans="1:18" ht="12.65" customHeight="1">
      <c r="A190" s="1377">
        <v>2024</v>
      </c>
      <c r="B190" s="794" t="s">
        <v>301</v>
      </c>
      <c r="C190" s="787">
        <v>86883</v>
      </c>
      <c r="D190" s="788">
        <f t="shared" ref="D190:D201" si="48">100*C190/(C190+E190)</f>
        <v>51.514001624579777</v>
      </c>
      <c r="E190" s="787">
        <v>81776</v>
      </c>
      <c r="F190" s="788">
        <f t="shared" ref="F190:F201" si="49">100*E190/(C190+E190)</f>
        <v>48.485998375420223</v>
      </c>
      <c r="G190" s="787">
        <v>59985</v>
      </c>
      <c r="H190" s="788">
        <f t="shared" ref="H190:H201" si="50">100*G190/(G190+I190)</f>
        <v>58.149228845352233</v>
      </c>
      <c r="I190" s="787">
        <v>43172</v>
      </c>
      <c r="J190" s="788">
        <f t="shared" ref="J190:J201" si="51">100*I190/(G190+I190)</f>
        <v>41.850771154647767</v>
      </c>
      <c r="K190" s="787">
        <v>21084</v>
      </c>
      <c r="L190" s="788">
        <f t="shared" ref="L190:L201" si="52">100*K190/(K190+M190)</f>
        <v>39.778129952456418</v>
      </c>
      <c r="M190" s="787">
        <v>31920</v>
      </c>
      <c r="N190" s="788">
        <f t="shared" ref="N190:N201" si="53">100*M190/(K190+M190)</f>
        <v>60.221870047543582</v>
      </c>
      <c r="O190" s="787">
        <v>5814</v>
      </c>
      <c r="P190" s="788">
        <f t="shared" ref="P190:P201" si="54">100*O190/(O190+Q190)</f>
        <v>46.519443110897747</v>
      </c>
      <c r="Q190" s="787">
        <v>6684</v>
      </c>
      <c r="R190" s="788">
        <f t="shared" ref="R190:R201" si="55">100*Q190/(O190+Q190)</f>
        <v>53.480556889102253</v>
      </c>
    </row>
    <row r="191" spans="1:18">
      <c r="A191" s="1378"/>
      <c r="B191" s="789" t="s">
        <v>302</v>
      </c>
      <c r="C191" s="790">
        <v>88437</v>
      </c>
      <c r="D191" s="791">
        <f t="shared" si="48"/>
        <v>51.742961454749704</v>
      </c>
      <c r="E191" s="790">
        <v>82479</v>
      </c>
      <c r="F191" s="791">
        <f t="shared" si="49"/>
        <v>48.257038545250296</v>
      </c>
      <c r="G191" s="790">
        <v>62874</v>
      </c>
      <c r="H191" s="791">
        <f t="shared" si="50"/>
        <v>58.367449243880024</v>
      </c>
      <c r="I191" s="790">
        <v>44847</v>
      </c>
      <c r="J191" s="791">
        <f t="shared" si="51"/>
        <v>41.632550756119976</v>
      </c>
      <c r="K191" s="790">
        <v>20815</v>
      </c>
      <c r="L191" s="791">
        <f t="shared" si="52"/>
        <v>39.390269288269025</v>
      </c>
      <c r="M191" s="790">
        <v>32028</v>
      </c>
      <c r="N191" s="791">
        <f t="shared" si="53"/>
        <v>60.609730711730975</v>
      </c>
      <c r="O191" s="790">
        <v>4748</v>
      </c>
      <c r="P191" s="791">
        <f t="shared" si="54"/>
        <v>45.865533230293664</v>
      </c>
      <c r="Q191" s="790">
        <v>5604</v>
      </c>
      <c r="R191" s="791">
        <f t="shared" si="55"/>
        <v>54.134466769706336</v>
      </c>
    </row>
    <row r="192" spans="1:18">
      <c r="A192" s="1378"/>
      <c r="B192" s="789" t="s">
        <v>303</v>
      </c>
      <c r="C192" s="790">
        <v>82383</v>
      </c>
      <c r="D192" s="791">
        <f t="shared" si="48"/>
        <v>51.925222334974187</v>
      </c>
      <c r="E192" s="790">
        <v>76274</v>
      </c>
      <c r="F192" s="791">
        <f t="shared" si="49"/>
        <v>48.074777665025813</v>
      </c>
      <c r="G192" s="790">
        <v>58074</v>
      </c>
      <c r="H192" s="791">
        <f t="shared" si="50"/>
        <v>58.610875620685476</v>
      </c>
      <c r="I192" s="790">
        <v>41010</v>
      </c>
      <c r="J192" s="791">
        <f t="shared" si="51"/>
        <v>41.389124379314524</v>
      </c>
      <c r="K192" s="790">
        <v>19504</v>
      </c>
      <c r="L192" s="791">
        <f t="shared" si="52"/>
        <v>39.771615008156608</v>
      </c>
      <c r="M192" s="790">
        <v>29536</v>
      </c>
      <c r="N192" s="791">
        <f t="shared" si="53"/>
        <v>60.228384991843392</v>
      </c>
      <c r="O192" s="790">
        <v>4805</v>
      </c>
      <c r="P192" s="791">
        <f t="shared" si="54"/>
        <v>45.618532232032656</v>
      </c>
      <c r="Q192" s="790">
        <v>5728</v>
      </c>
      <c r="R192" s="791">
        <f t="shared" si="55"/>
        <v>54.381467767967344</v>
      </c>
    </row>
    <row r="193" spans="1:18">
      <c r="A193" s="1378"/>
      <c r="B193" s="789" t="s">
        <v>304</v>
      </c>
      <c r="C193" s="790">
        <v>95070</v>
      </c>
      <c r="D193" s="791">
        <f t="shared" si="48"/>
        <v>51.428942371671077</v>
      </c>
      <c r="E193" s="790">
        <v>89787</v>
      </c>
      <c r="F193" s="791">
        <f t="shared" si="49"/>
        <v>48.571057628328923</v>
      </c>
      <c r="G193" s="790">
        <v>66047</v>
      </c>
      <c r="H193" s="791">
        <f t="shared" si="50"/>
        <v>57.666349436406975</v>
      </c>
      <c r="I193" s="790">
        <v>48486</v>
      </c>
      <c r="J193" s="791">
        <f t="shared" si="51"/>
        <v>42.333650563593025</v>
      </c>
      <c r="K193" s="790">
        <v>23035</v>
      </c>
      <c r="L193" s="791">
        <f t="shared" si="52"/>
        <v>40.408027225204364</v>
      </c>
      <c r="M193" s="790">
        <v>33971</v>
      </c>
      <c r="N193" s="791">
        <f t="shared" si="53"/>
        <v>59.591972774795636</v>
      </c>
      <c r="O193" s="790">
        <v>5988</v>
      </c>
      <c r="P193" s="791">
        <f t="shared" si="54"/>
        <v>44.961705961856133</v>
      </c>
      <c r="Q193" s="790">
        <v>7330</v>
      </c>
      <c r="R193" s="791">
        <f t="shared" si="55"/>
        <v>55.038294038143867</v>
      </c>
    </row>
    <row r="194" spans="1:18">
      <c r="A194" s="1378"/>
      <c r="B194" s="789" t="s">
        <v>305</v>
      </c>
      <c r="C194" s="790">
        <v>93377</v>
      </c>
      <c r="D194" s="791">
        <f t="shared" si="48"/>
        <v>52.260223755715622</v>
      </c>
      <c r="E194" s="790">
        <v>85300</v>
      </c>
      <c r="F194" s="791">
        <f t="shared" si="49"/>
        <v>47.739776244284378</v>
      </c>
      <c r="G194" s="790">
        <v>62746</v>
      </c>
      <c r="H194" s="791">
        <f t="shared" si="50"/>
        <v>58.648795169461422</v>
      </c>
      <c r="I194" s="790">
        <v>44240</v>
      </c>
      <c r="J194" s="791">
        <f t="shared" si="51"/>
        <v>41.351204830538578</v>
      </c>
      <c r="K194" s="790">
        <v>23146</v>
      </c>
      <c r="L194" s="791">
        <f t="shared" si="52"/>
        <v>41.251113883443239</v>
      </c>
      <c r="M194" s="790">
        <v>32964</v>
      </c>
      <c r="N194" s="791">
        <f t="shared" si="53"/>
        <v>58.748886116556761</v>
      </c>
      <c r="O194" s="790">
        <v>7485</v>
      </c>
      <c r="P194" s="791">
        <f t="shared" si="54"/>
        <v>48.039278608561709</v>
      </c>
      <c r="Q194" s="790">
        <v>8096</v>
      </c>
      <c r="R194" s="791">
        <f t="shared" si="55"/>
        <v>51.960721391438291</v>
      </c>
    </row>
    <row r="195" spans="1:18">
      <c r="A195" s="1378"/>
      <c r="B195" s="789" t="s">
        <v>306</v>
      </c>
      <c r="C195" s="790">
        <v>99189</v>
      </c>
      <c r="D195" s="791">
        <f t="shared" si="48"/>
        <v>52.560488358044445</v>
      </c>
      <c r="E195" s="790">
        <v>89525</v>
      </c>
      <c r="F195" s="791">
        <f t="shared" si="49"/>
        <v>47.439511641955555</v>
      </c>
      <c r="G195" s="790">
        <v>63657</v>
      </c>
      <c r="H195" s="791">
        <f t="shared" si="50"/>
        <v>58.949854146409223</v>
      </c>
      <c r="I195" s="790">
        <v>44328</v>
      </c>
      <c r="J195" s="791">
        <f t="shared" si="51"/>
        <v>41.050145853590777</v>
      </c>
      <c r="K195" s="790">
        <v>25815</v>
      </c>
      <c r="L195" s="791">
        <f t="shared" si="52"/>
        <v>41.431276882583298</v>
      </c>
      <c r="M195" s="790">
        <v>36493</v>
      </c>
      <c r="N195" s="791">
        <f t="shared" si="53"/>
        <v>58.568723117416702</v>
      </c>
      <c r="O195" s="790">
        <v>9717</v>
      </c>
      <c r="P195" s="791">
        <f t="shared" si="54"/>
        <v>52.749579284512244</v>
      </c>
      <c r="Q195" s="790">
        <v>8704</v>
      </c>
      <c r="R195" s="791">
        <f t="shared" si="55"/>
        <v>47.250420715487756</v>
      </c>
    </row>
    <row r="196" spans="1:18">
      <c r="A196" s="1378"/>
      <c r="B196" s="789" t="s">
        <v>307</v>
      </c>
      <c r="C196" s="790">
        <v>107712</v>
      </c>
      <c r="D196" s="791">
        <f t="shared" si="48"/>
        <v>52.273168459059676</v>
      </c>
      <c r="E196" s="790">
        <v>98344</v>
      </c>
      <c r="F196" s="791">
        <f t="shared" si="49"/>
        <v>47.726831540940324</v>
      </c>
      <c r="G196" s="790">
        <v>70752</v>
      </c>
      <c r="H196" s="791">
        <f t="shared" si="50"/>
        <v>58.460648626316875</v>
      </c>
      <c r="I196" s="790">
        <v>50273</v>
      </c>
      <c r="J196" s="791">
        <f t="shared" si="51"/>
        <v>41.539351373683125</v>
      </c>
      <c r="K196" s="790">
        <v>27927</v>
      </c>
      <c r="L196" s="791">
        <f t="shared" si="52"/>
        <v>41.602609939220592</v>
      </c>
      <c r="M196" s="790">
        <v>39201</v>
      </c>
      <c r="N196" s="791">
        <f t="shared" si="53"/>
        <v>58.397390060779408</v>
      </c>
      <c r="O196" s="790">
        <v>9033</v>
      </c>
      <c r="P196" s="791">
        <f t="shared" si="54"/>
        <v>50.45523096687706</v>
      </c>
      <c r="Q196" s="790">
        <v>8870</v>
      </c>
      <c r="R196" s="791">
        <f t="shared" si="55"/>
        <v>49.54476903312294</v>
      </c>
    </row>
    <row r="197" spans="1:18">
      <c r="A197" s="1378"/>
      <c r="B197" s="789" t="s">
        <v>308</v>
      </c>
      <c r="C197" s="790">
        <v>69704</v>
      </c>
      <c r="D197" s="791">
        <f t="shared" si="48"/>
        <v>53.183583467492731</v>
      </c>
      <c r="E197" s="790">
        <v>61359</v>
      </c>
      <c r="F197" s="791">
        <f t="shared" si="49"/>
        <v>46.816416532507269</v>
      </c>
      <c r="G197" s="790">
        <v>48685</v>
      </c>
      <c r="H197" s="791">
        <f t="shared" si="50"/>
        <v>59.445896114679236</v>
      </c>
      <c r="I197" s="790">
        <v>33213</v>
      </c>
      <c r="J197" s="791">
        <f t="shared" si="51"/>
        <v>40.554103885320764</v>
      </c>
      <c r="K197" s="790">
        <v>16594</v>
      </c>
      <c r="L197" s="791">
        <f t="shared" si="52"/>
        <v>40.377643136968636</v>
      </c>
      <c r="M197" s="790">
        <v>24503</v>
      </c>
      <c r="N197" s="791">
        <f t="shared" si="53"/>
        <v>59.622356863031364</v>
      </c>
      <c r="O197" s="790">
        <v>4425</v>
      </c>
      <c r="P197" s="791">
        <f t="shared" si="54"/>
        <v>54.846306395637086</v>
      </c>
      <c r="Q197" s="790">
        <v>3643</v>
      </c>
      <c r="R197" s="791">
        <f t="shared" si="55"/>
        <v>45.153693604362914</v>
      </c>
    </row>
    <row r="198" spans="1:18">
      <c r="A198" s="1378"/>
      <c r="B198" s="789" t="s">
        <v>309</v>
      </c>
      <c r="C198" s="790">
        <v>102725</v>
      </c>
      <c r="D198" s="791">
        <f t="shared" si="48"/>
        <v>50.070188436455091</v>
      </c>
      <c r="E198" s="790">
        <v>102437</v>
      </c>
      <c r="F198" s="791">
        <f t="shared" si="49"/>
        <v>49.929811563544909</v>
      </c>
      <c r="G198" s="790">
        <v>66885</v>
      </c>
      <c r="H198" s="791">
        <f t="shared" si="50"/>
        <v>57.560240963855421</v>
      </c>
      <c r="I198" s="790">
        <v>49315</v>
      </c>
      <c r="J198" s="791">
        <f t="shared" si="51"/>
        <v>42.439759036144579</v>
      </c>
      <c r="K198" s="790">
        <v>27593</v>
      </c>
      <c r="L198" s="791">
        <f t="shared" si="52"/>
        <v>39.578014286124102</v>
      </c>
      <c r="M198" s="790">
        <v>42125</v>
      </c>
      <c r="N198" s="791">
        <f t="shared" si="53"/>
        <v>60.421985713875898</v>
      </c>
      <c r="O198" s="790">
        <v>8247</v>
      </c>
      <c r="P198" s="791">
        <f t="shared" si="54"/>
        <v>42.854915817917274</v>
      </c>
      <c r="Q198" s="790">
        <v>10997</v>
      </c>
      <c r="R198" s="791">
        <f t="shared" si="55"/>
        <v>57.145084182082726</v>
      </c>
    </row>
    <row r="199" spans="1:18">
      <c r="A199" s="1378"/>
      <c r="B199" s="789" t="s">
        <v>310</v>
      </c>
      <c r="C199" s="790">
        <v>116185</v>
      </c>
      <c r="D199" s="791">
        <f t="shared" si="48"/>
        <v>50.318101697264197</v>
      </c>
      <c r="E199" s="790">
        <v>114716</v>
      </c>
      <c r="F199" s="791">
        <f t="shared" si="49"/>
        <v>49.681898302735803</v>
      </c>
      <c r="G199" s="790">
        <v>75741</v>
      </c>
      <c r="H199" s="791">
        <f t="shared" si="50"/>
        <v>57.454410292198929</v>
      </c>
      <c r="I199" s="790">
        <v>56087</v>
      </c>
      <c r="J199" s="791">
        <f t="shared" si="51"/>
        <v>42.545589707801071</v>
      </c>
      <c r="K199" s="790">
        <v>30127</v>
      </c>
      <c r="L199" s="791">
        <f t="shared" si="52"/>
        <v>40.052912866601076</v>
      </c>
      <c r="M199" s="790">
        <v>45091</v>
      </c>
      <c r="N199" s="791">
        <f t="shared" si="53"/>
        <v>59.947087133398924</v>
      </c>
      <c r="O199" s="790">
        <v>10317</v>
      </c>
      <c r="P199" s="791">
        <f t="shared" si="54"/>
        <v>43.248794801928319</v>
      </c>
      <c r="Q199" s="790">
        <v>13538</v>
      </c>
      <c r="R199" s="791">
        <f t="shared" si="55"/>
        <v>56.751205198071681</v>
      </c>
    </row>
    <row r="200" spans="1:18">
      <c r="A200" s="1378"/>
      <c r="B200" s="789" t="s">
        <v>311</v>
      </c>
      <c r="C200" s="790">
        <v>98749</v>
      </c>
      <c r="D200" s="791">
        <f t="shared" si="48"/>
        <v>50.789756566731988</v>
      </c>
      <c r="E200" s="790">
        <v>95678</v>
      </c>
      <c r="F200" s="791">
        <f t="shared" si="49"/>
        <v>49.210243433268012</v>
      </c>
      <c r="G200" s="790">
        <v>65263</v>
      </c>
      <c r="H200" s="791">
        <f t="shared" si="50"/>
        <v>57.882926829268293</v>
      </c>
      <c r="I200" s="790">
        <v>47487</v>
      </c>
      <c r="J200" s="791">
        <f t="shared" si="51"/>
        <v>42.117073170731707</v>
      </c>
      <c r="K200" s="790">
        <v>27240</v>
      </c>
      <c r="L200" s="791">
        <f t="shared" si="52"/>
        <v>40.342406919226327</v>
      </c>
      <c r="M200" s="790">
        <v>40282</v>
      </c>
      <c r="N200" s="791">
        <f t="shared" si="53"/>
        <v>59.657593080773673</v>
      </c>
      <c r="O200" s="790">
        <v>6246</v>
      </c>
      <c r="P200" s="791">
        <f t="shared" si="54"/>
        <v>44.125750618156125</v>
      </c>
      <c r="Q200" s="790">
        <v>7909</v>
      </c>
      <c r="R200" s="791">
        <f t="shared" si="55"/>
        <v>55.874249381843875</v>
      </c>
    </row>
    <row r="201" spans="1:18">
      <c r="A201" s="1379"/>
      <c r="B201" s="795" t="s">
        <v>313</v>
      </c>
      <c r="C201" s="796">
        <v>80658</v>
      </c>
      <c r="D201" s="793">
        <f t="shared" si="48"/>
        <v>49.941178655901332</v>
      </c>
      <c r="E201" s="792">
        <v>80848</v>
      </c>
      <c r="F201" s="793">
        <f t="shared" si="49"/>
        <v>50.058821344098668</v>
      </c>
      <c r="G201" s="792">
        <v>51049</v>
      </c>
      <c r="H201" s="793">
        <f t="shared" si="50"/>
        <v>56.415215277163824</v>
      </c>
      <c r="I201" s="792">
        <v>39439</v>
      </c>
      <c r="J201" s="793">
        <f t="shared" si="51"/>
        <v>43.584784722836176</v>
      </c>
      <c r="K201" s="792">
        <v>23871</v>
      </c>
      <c r="L201" s="793">
        <f t="shared" si="52"/>
        <v>41.01334982732849</v>
      </c>
      <c r="M201" s="792">
        <v>34332</v>
      </c>
      <c r="N201" s="793">
        <f t="shared" si="53"/>
        <v>58.98665017267151</v>
      </c>
      <c r="O201" s="792">
        <v>5738</v>
      </c>
      <c r="P201" s="793">
        <f t="shared" si="54"/>
        <v>44.775653531018335</v>
      </c>
      <c r="Q201" s="792">
        <v>7077</v>
      </c>
      <c r="R201" s="793">
        <f t="shared" si="55"/>
        <v>55.224346468981665</v>
      </c>
    </row>
    <row r="202" spans="1:18" ht="12.65" customHeight="1">
      <c r="A202" s="1377">
        <v>2025</v>
      </c>
      <c r="B202" s="794" t="s">
        <v>301</v>
      </c>
      <c r="C202" s="787">
        <v>85075</v>
      </c>
      <c r="D202" s="788">
        <f t="shared" ref="D202:D213" si="56">100*C202/(C202+E202)</f>
        <v>51.796042617960424</v>
      </c>
      <c r="E202" s="787">
        <v>79175</v>
      </c>
      <c r="F202" s="788">
        <f t="shared" ref="F202:F213" si="57">100*E202/(C202+E202)</f>
        <v>48.203957382039576</v>
      </c>
      <c r="G202" s="787">
        <v>59360</v>
      </c>
      <c r="H202" s="788">
        <f t="shared" ref="H202:H213" si="58">100*G202/(G202+I202)</f>
        <v>58.391288523396845</v>
      </c>
      <c r="I202" s="787">
        <v>42299</v>
      </c>
      <c r="J202" s="788">
        <f t="shared" ref="J202:J213" si="59">100*I202/(G202+I202)</f>
        <v>41.608711476603155</v>
      </c>
      <c r="K202" s="787">
        <v>20694</v>
      </c>
      <c r="L202" s="788">
        <f t="shared" ref="L202:L213" si="60">100*K202/(K202+M202)</f>
        <v>39.93130595862921</v>
      </c>
      <c r="M202" s="787">
        <v>31130</v>
      </c>
      <c r="N202" s="788">
        <f t="shared" ref="N202:N213" si="61">100*M202/(K202+M202)</f>
        <v>60.06869404137079</v>
      </c>
      <c r="O202" s="787">
        <v>5021</v>
      </c>
      <c r="P202" s="788">
        <f t="shared" ref="P202:P213" si="62">100*O202/(O202+Q202)</f>
        <v>46.633231169313646</v>
      </c>
      <c r="Q202" s="787">
        <v>5746</v>
      </c>
      <c r="R202" s="788">
        <f t="shared" ref="R202:R213" si="63">100*Q202/(O202+Q202)</f>
        <v>53.366768830686354</v>
      </c>
    </row>
    <row r="203" spans="1:18">
      <c r="A203" s="1378"/>
      <c r="B203" s="789" t="s">
        <v>302</v>
      </c>
      <c r="C203" s="790">
        <v>82160</v>
      </c>
      <c r="D203" s="791">
        <f t="shared" si="56"/>
        <v>51.655087862689008</v>
      </c>
      <c r="E203" s="790">
        <v>76895</v>
      </c>
      <c r="F203" s="791">
        <f t="shared" si="57"/>
        <v>48.344912137310992</v>
      </c>
      <c r="G203" s="790">
        <v>57238</v>
      </c>
      <c r="H203" s="791">
        <f t="shared" si="58"/>
        <v>57.868184529526545</v>
      </c>
      <c r="I203" s="790">
        <v>41673</v>
      </c>
      <c r="J203" s="791">
        <f t="shared" si="59"/>
        <v>42.131815470473455</v>
      </c>
      <c r="K203" s="790">
        <v>20111</v>
      </c>
      <c r="L203" s="791">
        <f t="shared" si="60"/>
        <v>40.071331792460349</v>
      </c>
      <c r="M203" s="790">
        <v>30077</v>
      </c>
      <c r="N203" s="791">
        <f t="shared" si="61"/>
        <v>59.928668207539651</v>
      </c>
      <c r="O203" s="790">
        <v>4811</v>
      </c>
      <c r="P203" s="791">
        <f t="shared" si="62"/>
        <v>48.322619525914021</v>
      </c>
      <c r="Q203" s="790">
        <v>5145</v>
      </c>
      <c r="R203" s="791">
        <f t="shared" si="63"/>
        <v>51.677380474085979</v>
      </c>
    </row>
    <row r="204" spans="1:18">
      <c r="A204" s="1378"/>
      <c r="B204" s="789" t="s">
        <v>303</v>
      </c>
      <c r="C204" s="790">
        <v>87442</v>
      </c>
      <c r="D204" s="791">
        <f t="shared" si="56"/>
        <v>51.33591259474089</v>
      </c>
      <c r="E204" s="790">
        <v>82891</v>
      </c>
      <c r="F204" s="791">
        <f t="shared" si="57"/>
        <v>48.66408740525911</v>
      </c>
      <c r="G204" s="790">
        <v>61019</v>
      </c>
      <c r="H204" s="791">
        <f t="shared" si="58"/>
        <v>57.639590791872514</v>
      </c>
      <c r="I204" s="790">
        <v>44844</v>
      </c>
      <c r="J204" s="791">
        <f t="shared" si="59"/>
        <v>42.360409208127486</v>
      </c>
      <c r="K204" s="790">
        <v>21234</v>
      </c>
      <c r="L204" s="791">
        <f t="shared" si="60"/>
        <v>39.8042964795861</v>
      </c>
      <c r="M204" s="790">
        <v>32112</v>
      </c>
      <c r="N204" s="791">
        <f t="shared" si="61"/>
        <v>60.1957035204139</v>
      </c>
      <c r="O204" s="790">
        <v>5189</v>
      </c>
      <c r="P204" s="791">
        <f t="shared" si="62"/>
        <v>46.646889608054657</v>
      </c>
      <c r="Q204" s="790">
        <v>5935</v>
      </c>
      <c r="R204" s="791">
        <f t="shared" si="63"/>
        <v>53.353110391945343</v>
      </c>
    </row>
    <row r="205" spans="1:18">
      <c r="A205" s="1378"/>
      <c r="B205" s="789" t="s">
        <v>304</v>
      </c>
      <c r="C205" s="790">
        <v>79907</v>
      </c>
      <c r="D205" s="791">
        <f t="shared" si="56"/>
        <v>52.383605826592017</v>
      </c>
      <c r="E205" s="790">
        <v>72635</v>
      </c>
      <c r="F205" s="791">
        <f t="shared" si="57"/>
        <v>47.616394173407983</v>
      </c>
      <c r="G205" s="790">
        <v>54509</v>
      </c>
      <c r="H205" s="791">
        <f t="shared" si="58"/>
        <v>58.88917698407554</v>
      </c>
      <c r="I205" s="790">
        <v>38053</v>
      </c>
      <c r="J205" s="791">
        <f t="shared" si="59"/>
        <v>41.11082301592446</v>
      </c>
      <c r="K205" s="790">
        <v>20469</v>
      </c>
      <c r="L205" s="791">
        <f t="shared" si="60"/>
        <v>41.834086124793068</v>
      </c>
      <c r="M205" s="790">
        <v>28460</v>
      </c>
      <c r="N205" s="791">
        <f t="shared" si="61"/>
        <v>58.165913875206932</v>
      </c>
      <c r="O205" s="790">
        <v>4929</v>
      </c>
      <c r="P205" s="791">
        <f t="shared" si="62"/>
        <v>44.602298434530809</v>
      </c>
      <c r="Q205" s="790">
        <v>6122</v>
      </c>
      <c r="R205" s="791">
        <f t="shared" si="63"/>
        <v>55.397701565469191</v>
      </c>
    </row>
    <row r="206" spans="1:18">
      <c r="A206" s="1378"/>
      <c r="B206" s="789" t="s">
        <v>305</v>
      </c>
      <c r="C206" s="790">
        <v>89920</v>
      </c>
      <c r="D206" s="791">
        <f t="shared" si="56"/>
        <v>52.821100243780656</v>
      </c>
      <c r="E206" s="790">
        <v>80315</v>
      </c>
      <c r="F206" s="791">
        <f t="shared" si="57"/>
        <v>47.178899756219344</v>
      </c>
      <c r="G206" s="790">
        <v>60738</v>
      </c>
      <c r="H206" s="791">
        <f t="shared" si="58"/>
        <v>59.656428943258717</v>
      </c>
      <c r="I206" s="790">
        <v>41075</v>
      </c>
      <c r="J206" s="791">
        <f t="shared" si="59"/>
        <v>40.343571056741283</v>
      </c>
      <c r="K206" s="790">
        <v>22708</v>
      </c>
      <c r="L206" s="791">
        <f t="shared" si="60"/>
        <v>41.078890717994177</v>
      </c>
      <c r="M206" s="790">
        <v>32571</v>
      </c>
      <c r="N206" s="791">
        <f t="shared" si="61"/>
        <v>58.921109282005823</v>
      </c>
      <c r="O206" s="790">
        <v>6474</v>
      </c>
      <c r="P206" s="791">
        <f t="shared" si="62"/>
        <v>49.258160237388722</v>
      </c>
      <c r="Q206" s="790">
        <v>6669</v>
      </c>
      <c r="R206" s="791">
        <f t="shared" si="63"/>
        <v>50.741839762611278</v>
      </c>
    </row>
    <row r="207" spans="1:18">
      <c r="A207" s="1378"/>
      <c r="B207" s="789" t="s">
        <v>306</v>
      </c>
      <c r="C207" s="790">
        <v>110055</v>
      </c>
      <c r="D207" s="791">
        <f t="shared" si="56"/>
        <v>52.961982675649665</v>
      </c>
      <c r="E207" s="790">
        <v>97745</v>
      </c>
      <c r="F207" s="791">
        <f t="shared" si="57"/>
        <v>47.038017324350335</v>
      </c>
      <c r="G207" s="790">
        <v>70654</v>
      </c>
      <c r="H207" s="791">
        <f t="shared" si="58"/>
        <v>58.956450630418637</v>
      </c>
      <c r="I207" s="790">
        <v>49187</v>
      </c>
      <c r="J207" s="791">
        <f t="shared" si="59"/>
        <v>41.043549369581363</v>
      </c>
      <c r="K207" s="790">
        <v>28275</v>
      </c>
      <c r="L207" s="791">
        <f t="shared" si="60"/>
        <v>41.906893331950023</v>
      </c>
      <c r="M207" s="790">
        <v>39196</v>
      </c>
      <c r="N207" s="791">
        <f t="shared" si="61"/>
        <v>58.093106668049977</v>
      </c>
      <c r="O207" s="790">
        <v>11126</v>
      </c>
      <c r="P207" s="791">
        <f t="shared" si="62"/>
        <v>54.304959000390475</v>
      </c>
      <c r="Q207" s="790">
        <v>9362</v>
      </c>
      <c r="R207" s="791">
        <f t="shared" si="63"/>
        <v>45.695040999609525</v>
      </c>
    </row>
    <row r="208" spans="1:18">
      <c r="A208" s="1378"/>
      <c r="B208" s="789" t="s">
        <v>307</v>
      </c>
      <c r="C208" s="790">
        <v>113696</v>
      </c>
      <c r="D208" s="791">
        <f t="shared" si="56"/>
        <v>50.872969707816907</v>
      </c>
      <c r="E208" s="790">
        <v>109794</v>
      </c>
      <c r="F208" s="791">
        <f t="shared" si="57"/>
        <v>49.127030292183093</v>
      </c>
      <c r="G208" s="790">
        <v>74903</v>
      </c>
      <c r="H208" s="791">
        <f t="shared" si="58"/>
        <v>58.260801928985337</v>
      </c>
      <c r="I208" s="790">
        <v>53662</v>
      </c>
      <c r="J208" s="791">
        <f t="shared" si="59"/>
        <v>41.739198071014663</v>
      </c>
      <c r="K208" s="790">
        <v>28713</v>
      </c>
      <c r="L208" s="791">
        <f t="shared" si="60"/>
        <v>37.891944679054056</v>
      </c>
      <c r="M208" s="790">
        <v>47063</v>
      </c>
      <c r="N208" s="791">
        <f t="shared" si="61"/>
        <v>62.108055320945944</v>
      </c>
      <c r="O208" s="790">
        <v>10080</v>
      </c>
      <c r="P208" s="791">
        <f t="shared" si="62"/>
        <v>52.639824533918222</v>
      </c>
      <c r="Q208" s="790">
        <v>9069</v>
      </c>
      <c r="R208" s="791">
        <f t="shared" si="63"/>
        <v>47.360175466081778</v>
      </c>
    </row>
    <row r="209" spans="1:18">
      <c r="A209" s="1378"/>
      <c r="B209" s="789" t="s">
        <v>308</v>
      </c>
      <c r="C209" s="790">
        <v>72247</v>
      </c>
      <c r="D209" s="791">
        <f t="shared" si="56"/>
        <v>52.850768105340158</v>
      </c>
      <c r="E209" s="790">
        <v>64453</v>
      </c>
      <c r="F209" s="791">
        <f t="shared" si="57"/>
        <v>47.149231894659842</v>
      </c>
      <c r="G209" s="790">
        <v>50333</v>
      </c>
      <c r="H209" s="791">
        <f t="shared" si="58"/>
        <v>59.315782030734418</v>
      </c>
      <c r="I209" s="790">
        <v>34523</v>
      </c>
      <c r="J209" s="791">
        <f t="shared" si="59"/>
        <v>40.684217969265582</v>
      </c>
      <c r="K209" s="790">
        <v>16527</v>
      </c>
      <c r="L209" s="791">
        <f t="shared" si="60"/>
        <v>39.463693020368204</v>
      </c>
      <c r="M209" s="790">
        <v>25352</v>
      </c>
      <c r="N209" s="791">
        <f t="shared" si="61"/>
        <v>60.536306979631796</v>
      </c>
      <c r="O209" s="790">
        <v>5387</v>
      </c>
      <c r="P209" s="791">
        <f t="shared" si="62"/>
        <v>54.05920722528851</v>
      </c>
      <c r="Q209" s="790">
        <v>4578</v>
      </c>
      <c r="R209" s="791">
        <f t="shared" si="63"/>
        <v>45.94079277471149</v>
      </c>
    </row>
    <row r="210" spans="1:18">
      <c r="A210" s="1378"/>
      <c r="B210" s="789" t="s">
        <v>309</v>
      </c>
      <c r="C210" s="790">
        <v>116129</v>
      </c>
      <c r="D210" s="791">
        <f t="shared" si="56"/>
        <v>50.149634012048452</v>
      </c>
      <c r="E210" s="790">
        <v>115436</v>
      </c>
      <c r="F210" s="791">
        <f t="shared" si="57"/>
        <v>49.850365987951548</v>
      </c>
      <c r="G210" s="790">
        <v>76119</v>
      </c>
      <c r="H210" s="791">
        <f t="shared" si="58"/>
        <v>57.625745692396208</v>
      </c>
      <c r="I210" s="790">
        <v>55973</v>
      </c>
      <c r="J210" s="791">
        <f t="shared" si="59"/>
        <v>42.374254307603792</v>
      </c>
      <c r="K210" s="790">
        <v>30066</v>
      </c>
      <c r="L210" s="791">
        <f t="shared" si="60"/>
        <v>39.35597879442372</v>
      </c>
      <c r="M210" s="790">
        <v>46329</v>
      </c>
      <c r="N210" s="791">
        <f t="shared" si="61"/>
        <v>60.64402120557628</v>
      </c>
      <c r="O210" s="790">
        <v>9944</v>
      </c>
      <c r="P210" s="791">
        <f t="shared" si="62"/>
        <v>43.088655862726405</v>
      </c>
      <c r="Q210" s="790">
        <v>13134</v>
      </c>
      <c r="R210" s="791">
        <f t="shared" si="63"/>
        <v>56.911344137273595</v>
      </c>
    </row>
    <row r="211" spans="1:18">
      <c r="A211" s="1378"/>
      <c r="B211" s="789" t="s">
        <v>310</v>
      </c>
      <c r="C211" s="790">
        <v>114600</v>
      </c>
      <c r="D211" s="791">
        <f t="shared" si="56"/>
        <v>50.068374350662118</v>
      </c>
      <c r="E211" s="790">
        <v>114287</v>
      </c>
      <c r="F211" s="791">
        <f t="shared" si="57"/>
        <v>49.931625649337882</v>
      </c>
      <c r="G211" s="790">
        <v>75978</v>
      </c>
      <c r="H211" s="791">
        <f t="shared" si="58"/>
        <v>57.15768805434562</v>
      </c>
      <c r="I211" s="790">
        <v>56949</v>
      </c>
      <c r="J211" s="791">
        <f t="shared" si="59"/>
        <v>42.84231194565438</v>
      </c>
      <c r="K211" s="790">
        <v>28860</v>
      </c>
      <c r="L211" s="791">
        <f t="shared" si="60"/>
        <v>39.334341906202724</v>
      </c>
      <c r="M211" s="790">
        <v>44511</v>
      </c>
      <c r="N211" s="791">
        <f t="shared" si="61"/>
        <v>60.665658093797276</v>
      </c>
      <c r="O211" s="790">
        <v>9762</v>
      </c>
      <c r="P211" s="791">
        <f t="shared" si="62"/>
        <v>43.215724467661254</v>
      </c>
      <c r="Q211" s="790">
        <v>12827</v>
      </c>
      <c r="R211" s="791">
        <f t="shared" si="63"/>
        <v>56.784275532338746</v>
      </c>
    </row>
    <row r="212" spans="1:18">
      <c r="A212" s="1378"/>
      <c r="B212" s="789" t="s">
        <v>311</v>
      </c>
      <c r="C212" s="790">
        <v>99902</v>
      </c>
      <c r="D212" s="791">
        <f t="shared" si="56"/>
        <v>50.235837196906459</v>
      </c>
      <c r="E212" s="790">
        <v>98964</v>
      </c>
      <c r="F212" s="791">
        <f t="shared" si="57"/>
        <v>49.764162803093541</v>
      </c>
      <c r="G212" s="790">
        <v>64887</v>
      </c>
      <c r="H212" s="791">
        <f t="shared" si="58"/>
        <v>56.913927847801489</v>
      </c>
      <c r="I212" s="790">
        <v>49122</v>
      </c>
      <c r="J212" s="791">
        <f t="shared" si="59"/>
        <v>43.086072152198511</v>
      </c>
      <c r="K212" s="790">
        <v>27456</v>
      </c>
      <c r="L212" s="791">
        <f t="shared" si="60"/>
        <v>40.032076984763435</v>
      </c>
      <c r="M212" s="790">
        <v>41129</v>
      </c>
      <c r="N212" s="791">
        <f t="shared" si="61"/>
        <v>59.967923015236565</v>
      </c>
      <c r="O212" s="790">
        <v>7559</v>
      </c>
      <c r="P212" s="791">
        <f t="shared" si="62"/>
        <v>46.454031465093415</v>
      </c>
      <c r="Q212" s="790">
        <v>8713</v>
      </c>
      <c r="R212" s="791">
        <f t="shared" si="63"/>
        <v>53.545968534906585</v>
      </c>
    </row>
    <row r="213" spans="1:18">
      <c r="A213" s="1379"/>
      <c r="B213" s="795" t="s">
        <v>313</v>
      </c>
      <c r="C213" s="796">
        <v>87053</v>
      </c>
      <c r="D213" s="793">
        <f t="shared" si="56"/>
        <v>49.878816700949415</v>
      </c>
      <c r="E213" s="792">
        <v>87476</v>
      </c>
      <c r="F213" s="793">
        <f t="shared" si="57"/>
        <v>50.121183299050585</v>
      </c>
      <c r="G213" s="792">
        <v>54198</v>
      </c>
      <c r="H213" s="793">
        <f t="shared" si="58"/>
        <v>56.937251152969353</v>
      </c>
      <c r="I213" s="792">
        <v>40991</v>
      </c>
      <c r="J213" s="793">
        <f t="shared" si="59"/>
        <v>43.062748847030647</v>
      </c>
      <c r="K213" s="792">
        <v>25037</v>
      </c>
      <c r="L213" s="793">
        <f t="shared" si="60"/>
        <v>39.396705008575786</v>
      </c>
      <c r="M213" s="792">
        <v>38514</v>
      </c>
      <c r="N213" s="793">
        <f t="shared" si="61"/>
        <v>60.603294991424214</v>
      </c>
      <c r="O213" s="792">
        <v>7818</v>
      </c>
      <c r="P213" s="793">
        <f t="shared" si="62"/>
        <v>49.515485464563938</v>
      </c>
      <c r="Q213" s="792">
        <v>7971</v>
      </c>
      <c r="R213" s="793">
        <f t="shared" si="63"/>
        <v>50.484514535436062</v>
      </c>
    </row>
    <row r="214" spans="1:18" ht="7.5" customHeight="1"/>
    <row r="215" spans="1:18">
      <c r="A215" s="771" t="s">
        <v>345</v>
      </c>
    </row>
  </sheetData>
  <mergeCells count="34">
    <mergeCell ref="A70:A81"/>
    <mergeCell ref="A190:A201"/>
    <mergeCell ref="A166:A177"/>
    <mergeCell ref="A82:A93"/>
    <mergeCell ref="A2:N2"/>
    <mergeCell ref="M8:N8"/>
    <mergeCell ref="A6:B6"/>
    <mergeCell ref="C6:F7"/>
    <mergeCell ref="G6:N6"/>
    <mergeCell ref="A7:B7"/>
    <mergeCell ref="G7:J7"/>
    <mergeCell ref="K7:N7"/>
    <mergeCell ref="C8:D8"/>
    <mergeCell ref="E8:F8"/>
    <mergeCell ref="G8:H8"/>
    <mergeCell ref="I8:J8"/>
    <mergeCell ref="K8:L8"/>
    <mergeCell ref="A5:R5"/>
    <mergeCell ref="A202:A213"/>
    <mergeCell ref="O7:R7"/>
    <mergeCell ref="A178:A189"/>
    <mergeCell ref="A154:A165"/>
    <mergeCell ref="O8:P8"/>
    <mergeCell ref="Q8:R8"/>
    <mergeCell ref="A142:A153"/>
    <mergeCell ref="A130:A141"/>
    <mergeCell ref="A94:A105"/>
    <mergeCell ref="A106:A117"/>
    <mergeCell ref="A10:A21"/>
    <mergeCell ref="A22:A33"/>
    <mergeCell ref="A34:A45"/>
    <mergeCell ref="A46:A57"/>
    <mergeCell ref="A58:A69"/>
    <mergeCell ref="A118:A129"/>
  </mergeCells>
  <hyperlinks>
    <hyperlink ref="N4" location="'Indice tablas Mujeres'!A1" display="Indice" xr:uid="{00000000-0004-0000-22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9" orientation="portrait" r:id="rId1"/>
  <headerFooter differentFirst="1">
    <oddFooter>&amp;C&amp;P</oddFooter>
  </headerFooter>
  <rowBreaks count="2" manualBreakCount="2">
    <brk id="69" max="16383" man="1"/>
    <brk id="141" max="16383" man="1"/>
  </rowBreaks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CD9BCD"/>
  </sheetPr>
  <dimension ref="A1:R226"/>
  <sheetViews>
    <sheetView view="pageBreakPreview" zoomScaleNormal="84" zoomScaleSheetLayoutView="100" zoomScalePageLayoutView="51" workbookViewId="0">
      <selection activeCell="A2" sqref="A2:O2"/>
    </sheetView>
  </sheetViews>
  <sheetFormatPr baseColWidth="10" defaultRowHeight="14.5"/>
  <cols>
    <col min="1" max="1" width="5.90625" customWidth="1"/>
    <col min="2" max="2" width="4" bestFit="1" customWidth="1"/>
    <col min="3" max="18" width="7" customWidth="1"/>
  </cols>
  <sheetData>
    <row r="1" spans="1:18" s="195" customFormat="1" ht="55.4" customHeight="1">
      <c r="A1" s="1212" t="s">
        <v>548</v>
      </c>
      <c r="B1" s="180"/>
      <c r="C1" s="180"/>
      <c r="D1" s="180"/>
      <c r="E1" s="180"/>
      <c r="F1" s="234"/>
      <c r="G1" s="234"/>
      <c r="H1" s="234"/>
    </row>
    <row r="2" spans="1:18" ht="15.75" customHeight="1">
      <c r="A2" s="1238" t="s">
        <v>540</v>
      </c>
      <c r="B2" s="1238"/>
      <c r="C2" s="1238"/>
      <c r="D2" s="1238"/>
      <c r="E2" s="1238"/>
      <c r="F2" s="1238"/>
      <c r="G2" s="1238"/>
      <c r="H2" s="1238"/>
      <c r="I2" s="1238"/>
      <c r="J2" s="1238"/>
      <c r="K2" s="1238"/>
      <c r="L2" s="1238"/>
      <c r="M2" s="1238"/>
      <c r="N2" s="1238"/>
      <c r="O2" s="1238"/>
    </row>
    <row r="3" spans="1:18" ht="5.25" customHeight="1"/>
    <row r="4" spans="1:18" ht="15.5">
      <c r="R4" s="926" t="s">
        <v>212</v>
      </c>
    </row>
    <row r="5" spans="1:18">
      <c r="A5" s="1363" t="s">
        <v>322</v>
      </c>
      <c r="B5" s="1363"/>
      <c r="C5" s="1363"/>
      <c r="D5" s="1363"/>
      <c r="E5" s="1363"/>
      <c r="F5" s="1363"/>
      <c r="G5" s="1363"/>
      <c r="H5" s="1363"/>
      <c r="I5" s="1363"/>
      <c r="J5" s="1363"/>
      <c r="K5" s="1363"/>
      <c r="L5" s="1363"/>
      <c r="M5" s="1363"/>
      <c r="N5" s="1363"/>
      <c r="O5" s="1363"/>
      <c r="P5" s="1363"/>
      <c r="Q5" s="1363"/>
      <c r="R5" s="1363"/>
    </row>
    <row r="6" spans="1:18">
      <c r="A6" s="1364"/>
      <c r="B6" s="1365"/>
      <c r="C6" s="1396" t="s">
        <v>323</v>
      </c>
      <c r="D6" s="1397"/>
      <c r="E6" s="1397"/>
      <c r="F6" s="1398"/>
      <c r="G6" s="1396" t="s">
        <v>324</v>
      </c>
      <c r="H6" s="1397"/>
      <c r="I6" s="1397"/>
      <c r="J6" s="1398"/>
      <c r="K6" s="1396" t="s">
        <v>325</v>
      </c>
      <c r="L6" s="1397"/>
      <c r="M6" s="1397"/>
      <c r="N6" s="1398"/>
      <c r="O6" s="1396" t="s">
        <v>326</v>
      </c>
      <c r="P6" s="1397"/>
      <c r="Q6" s="1397"/>
      <c r="R6" s="1398"/>
    </row>
    <row r="7" spans="1:18">
      <c r="A7" s="1364"/>
      <c r="B7" s="1365"/>
      <c r="C7" s="1369" t="s">
        <v>234</v>
      </c>
      <c r="D7" s="1370"/>
      <c r="E7" s="1369" t="s">
        <v>235</v>
      </c>
      <c r="F7" s="1370"/>
      <c r="G7" s="1369" t="s">
        <v>234</v>
      </c>
      <c r="H7" s="1370"/>
      <c r="I7" s="1369" t="s">
        <v>235</v>
      </c>
      <c r="J7" s="1370"/>
      <c r="K7" s="1369" t="s">
        <v>234</v>
      </c>
      <c r="L7" s="1370"/>
      <c r="M7" s="1369" t="s">
        <v>235</v>
      </c>
      <c r="N7" s="1370"/>
      <c r="O7" s="1369" t="s">
        <v>234</v>
      </c>
      <c r="P7" s="1370"/>
      <c r="Q7" s="1369" t="s">
        <v>235</v>
      </c>
      <c r="R7" s="1370"/>
    </row>
    <row r="8" spans="1:18">
      <c r="A8" s="719" t="s">
        <v>292</v>
      </c>
      <c r="B8" s="720" t="s">
        <v>293</v>
      </c>
      <c r="C8" s="721" t="s">
        <v>294</v>
      </c>
      <c r="D8" s="721" t="s">
        <v>295</v>
      </c>
      <c r="E8" s="721" t="s">
        <v>294</v>
      </c>
      <c r="F8" s="721" t="s">
        <v>296</v>
      </c>
      <c r="G8" s="721" t="s">
        <v>294</v>
      </c>
      <c r="H8" s="721" t="s">
        <v>295</v>
      </c>
      <c r="I8" s="721" t="s">
        <v>294</v>
      </c>
      <c r="J8" s="721" t="s">
        <v>296</v>
      </c>
      <c r="K8" s="721" t="s">
        <v>294</v>
      </c>
      <c r="L8" s="721" t="s">
        <v>295</v>
      </c>
      <c r="M8" s="721" t="s">
        <v>294</v>
      </c>
      <c r="N8" s="721" t="s">
        <v>296</v>
      </c>
      <c r="O8" s="721" t="s">
        <v>294</v>
      </c>
      <c r="P8" s="721" t="s">
        <v>295</v>
      </c>
      <c r="Q8" s="721" t="s">
        <v>294</v>
      </c>
      <c r="R8" s="721" t="s">
        <v>296</v>
      </c>
    </row>
    <row r="9" spans="1:18">
      <c r="A9" s="1360" t="s">
        <v>300</v>
      </c>
      <c r="B9" s="730" t="s">
        <v>301</v>
      </c>
      <c r="C9" s="731">
        <v>19634</v>
      </c>
      <c r="D9" s="732">
        <f>100*C9/(C9+E9)</f>
        <v>57.86619510757442</v>
      </c>
      <c r="E9" s="731">
        <v>14296</v>
      </c>
      <c r="F9" s="732">
        <f>100*E9/(C9+E9)</f>
        <v>42.13380489242558</v>
      </c>
      <c r="G9" s="731">
        <v>3255</v>
      </c>
      <c r="H9" s="732">
        <f>100*G9/(G9+I9)</f>
        <v>35.166378565254966</v>
      </c>
      <c r="I9" s="731">
        <v>6001</v>
      </c>
      <c r="J9" s="732">
        <f>100*I9/(G9+I9)</f>
        <v>64.833621434745027</v>
      </c>
      <c r="K9" s="731">
        <v>67833</v>
      </c>
      <c r="L9" s="732">
        <f>100*K9/(K9+M9)</f>
        <v>58.019073686011204</v>
      </c>
      <c r="M9" s="731">
        <v>49082</v>
      </c>
      <c r="N9" s="732">
        <f>100*M9/(K9+M9)</f>
        <v>41.980926313988796</v>
      </c>
      <c r="O9" s="731">
        <v>17255</v>
      </c>
      <c r="P9" s="732">
        <f>100*O9/(O9+Q9)</f>
        <v>35.350638175821025</v>
      </c>
      <c r="Q9" s="731">
        <v>31556</v>
      </c>
      <c r="R9" s="732">
        <f>100*Q9/(O9+Q9)</f>
        <v>64.649361824178982</v>
      </c>
    </row>
    <row r="10" spans="1:18">
      <c r="A10" s="1361"/>
      <c r="B10" s="733" t="s">
        <v>302</v>
      </c>
      <c r="C10" s="734">
        <v>19826</v>
      </c>
      <c r="D10" s="735">
        <f t="shared" ref="D10:D73" si="0">100*C10/(C10+E10)</f>
        <v>58.401084010840108</v>
      </c>
      <c r="E10" s="734">
        <v>14122</v>
      </c>
      <c r="F10" s="735">
        <f t="shared" ref="F10:F73" si="1">100*E10/(C10+E10)</f>
        <v>41.598915989159892</v>
      </c>
      <c r="G10" s="734">
        <v>3347</v>
      </c>
      <c r="H10" s="735">
        <f t="shared" ref="H10:H73" si="2">100*G10/(G10+I10)</f>
        <v>34.512270571251804</v>
      </c>
      <c r="I10" s="734">
        <v>6351</v>
      </c>
      <c r="J10" s="735">
        <f t="shared" ref="J10:J73" si="3">100*I10/(G10+I10)</f>
        <v>65.487729428748196</v>
      </c>
      <c r="K10" s="734">
        <v>68248</v>
      </c>
      <c r="L10" s="735">
        <f t="shared" ref="L10:L73" si="4">100*K10/(K10+M10)</f>
        <v>57.265602711909914</v>
      </c>
      <c r="M10" s="734">
        <v>50930</v>
      </c>
      <c r="N10" s="735">
        <f t="shared" ref="N10:N73" si="5">100*M10/(K10+M10)</f>
        <v>42.734397288090086</v>
      </c>
      <c r="O10" s="734">
        <v>17071</v>
      </c>
      <c r="P10" s="735">
        <f t="shared" ref="P10:P73" si="6">100*O10/(O10+Q10)</f>
        <v>35.372246741675475</v>
      </c>
      <c r="Q10" s="734">
        <v>31190</v>
      </c>
      <c r="R10" s="735">
        <f t="shared" ref="R10:R73" si="7">100*Q10/(O10+Q10)</f>
        <v>64.627753258324532</v>
      </c>
    </row>
    <row r="11" spans="1:18">
      <c r="A11" s="1361"/>
      <c r="B11" s="730" t="s">
        <v>303</v>
      </c>
      <c r="C11" s="731">
        <v>17236</v>
      </c>
      <c r="D11" s="732">
        <f t="shared" si="0"/>
        <v>57.418882004130857</v>
      </c>
      <c r="E11" s="731">
        <v>12782</v>
      </c>
      <c r="F11" s="732">
        <f t="shared" si="1"/>
        <v>42.581117995869143</v>
      </c>
      <c r="G11" s="731">
        <v>3126</v>
      </c>
      <c r="H11" s="732">
        <f t="shared" si="2"/>
        <v>36.109506757537254</v>
      </c>
      <c r="I11" s="731">
        <v>5531</v>
      </c>
      <c r="J11" s="732">
        <f t="shared" si="3"/>
        <v>63.890493242462746</v>
      </c>
      <c r="K11" s="731">
        <v>56680</v>
      </c>
      <c r="L11" s="732">
        <f t="shared" si="4"/>
        <v>56.606411664835711</v>
      </c>
      <c r="M11" s="731">
        <v>43450</v>
      </c>
      <c r="N11" s="732">
        <f t="shared" si="5"/>
        <v>43.393588335164289</v>
      </c>
      <c r="O11" s="731">
        <v>15039</v>
      </c>
      <c r="P11" s="732">
        <f t="shared" si="6"/>
        <v>36.034503414400383</v>
      </c>
      <c r="Q11" s="731">
        <v>26696</v>
      </c>
      <c r="R11" s="732">
        <f t="shared" si="7"/>
        <v>63.965496585599617</v>
      </c>
    </row>
    <row r="12" spans="1:18">
      <c r="A12" s="1361"/>
      <c r="B12" s="733" t="s">
        <v>304</v>
      </c>
      <c r="C12" s="734">
        <v>19189</v>
      </c>
      <c r="D12" s="735">
        <f t="shared" si="0"/>
        <v>57.993834622823982</v>
      </c>
      <c r="E12" s="734">
        <v>13899</v>
      </c>
      <c r="F12" s="735">
        <f t="shared" si="1"/>
        <v>42.006165377176018</v>
      </c>
      <c r="G12" s="734">
        <v>3558</v>
      </c>
      <c r="H12" s="735">
        <f t="shared" si="2"/>
        <v>35.748015673666231</v>
      </c>
      <c r="I12" s="734">
        <v>6395</v>
      </c>
      <c r="J12" s="735">
        <f t="shared" si="3"/>
        <v>64.251984326333769</v>
      </c>
      <c r="K12" s="734">
        <v>64285</v>
      </c>
      <c r="L12" s="735">
        <f t="shared" si="4"/>
        <v>56.379470628475204</v>
      </c>
      <c r="M12" s="734">
        <v>49737</v>
      </c>
      <c r="N12" s="735">
        <f t="shared" si="5"/>
        <v>43.620529371524796</v>
      </c>
      <c r="O12" s="734">
        <v>17449</v>
      </c>
      <c r="P12" s="735">
        <f t="shared" si="6"/>
        <v>35.806041204957729</v>
      </c>
      <c r="Q12" s="734">
        <v>31283</v>
      </c>
      <c r="R12" s="735">
        <f t="shared" si="7"/>
        <v>64.193958795042278</v>
      </c>
    </row>
    <row r="13" spans="1:18">
      <c r="A13" s="1361"/>
      <c r="B13" s="730" t="s">
        <v>305</v>
      </c>
      <c r="C13" s="731">
        <v>16250</v>
      </c>
      <c r="D13" s="732">
        <f t="shared" si="0"/>
        <v>58.531138565716958</v>
      </c>
      <c r="E13" s="731">
        <v>11513</v>
      </c>
      <c r="F13" s="732">
        <f t="shared" si="1"/>
        <v>41.468861434283042</v>
      </c>
      <c r="G13" s="731">
        <v>3024</v>
      </c>
      <c r="H13" s="732">
        <f t="shared" si="2"/>
        <v>37.73867465368776</v>
      </c>
      <c r="I13" s="731">
        <v>4989</v>
      </c>
      <c r="J13" s="732">
        <f t="shared" si="3"/>
        <v>62.26132534631224</v>
      </c>
      <c r="K13" s="731">
        <v>57149</v>
      </c>
      <c r="L13" s="732">
        <f t="shared" si="4"/>
        <v>56.451820022719417</v>
      </c>
      <c r="M13" s="731">
        <v>44086</v>
      </c>
      <c r="N13" s="732">
        <f t="shared" si="5"/>
        <v>43.548179977280583</v>
      </c>
      <c r="O13" s="731">
        <v>16088</v>
      </c>
      <c r="P13" s="732">
        <f t="shared" si="6"/>
        <v>36.790230739326304</v>
      </c>
      <c r="Q13" s="731">
        <v>27641</v>
      </c>
      <c r="R13" s="732">
        <f t="shared" si="7"/>
        <v>63.209769260673696</v>
      </c>
    </row>
    <row r="14" spans="1:18">
      <c r="A14" s="1361"/>
      <c r="B14" s="733" t="s">
        <v>306</v>
      </c>
      <c r="C14" s="734">
        <v>15448</v>
      </c>
      <c r="D14" s="735">
        <f t="shared" si="0"/>
        <v>58.226225924390334</v>
      </c>
      <c r="E14" s="734">
        <v>11083</v>
      </c>
      <c r="F14" s="735">
        <f t="shared" si="1"/>
        <v>41.773774075609666</v>
      </c>
      <c r="G14" s="734">
        <v>2907</v>
      </c>
      <c r="H14" s="735">
        <f t="shared" si="2"/>
        <v>37.207218738000769</v>
      </c>
      <c r="I14" s="734">
        <v>4906</v>
      </c>
      <c r="J14" s="735">
        <f t="shared" si="3"/>
        <v>62.792781261999231</v>
      </c>
      <c r="K14" s="734">
        <v>63807</v>
      </c>
      <c r="L14" s="735">
        <f t="shared" si="4"/>
        <v>57.837583053090526</v>
      </c>
      <c r="M14" s="734">
        <v>46514</v>
      </c>
      <c r="N14" s="735">
        <f t="shared" si="5"/>
        <v>42.162416946909474</v>
      </c>
      <c r="O14" s="734">
        <v>18383</v>
      </c>
      <c r="P14" s="735">
        <f t="shared" si="6"/>
        <v>38.337851929092807</v>
      </c>
      <c r="Q14" s="734">
        <v>29567</v>
      </c>
      <c r="R14" s="735">
        <f t="shared" si="7"/>
        <v>61.662148070907193</v>
      </c>
    </row>
    <row r="15" spans="1:18">
      <c r="A15" s="1361"/>
      <c r="B15" s="730" t="s">
        <v>307</v>
      </c>
      <c r="C15" s="731">
        <v>15914</v>
      </c>
      <c r="D15" s="732">
        <f t="shared" si="0"/>
        <v>59.54501234752675</v>
      </c>
      <c r="E15" s="731">
        <v>10812</v>
      </c>
      <c r="F15" s="732">
        <f t="shared" si="1"/>
        <v>40.45498765247325</v>
      </c>
      <c r="G15" s="731">
        <v>3268</v>
      </c>
      <c r="H15" s="732">
        <f t="shared" si="2"/>
        <v>40.753211123581494</v>
      </c>
      <c r="I15" s="731">
        <v>4751</v>
      </c>
      <c r="J15" s="732">
        <f t="shared" si="3"/>
        <v>59.246788876418506</v>
      </c>
      <c r="K15" s="731">
        <v>70686</v>
      </c>
      <c r="L15" s="732">
        <f t="shared" si="4"/>
        <v>57.858721453712043</v>
      </c>
      <c r="M15" s="731">
        <v>51484</v>
      </c>
      <c r="N15" s="732">
        <f t="shared" si="5"/>
        <v>42.141278546287957</v>
      </c>
      <c r="O15" s="731">
        <v>19028</v>
      </c>
      <c r="P15" s="732">
        <f t="shared" si="6"/>
        <v>36.870252674004028</v>
      </c>
      <c r="Q15" s="731">
        <v>32580</v>
      </c>
      <c r="R15" s="732">
        <f t="shared" si="7"/>
        <v>63.129747325995972</v>
      </c>
    </row>
    <row r="16" spans="1:18">
      <c r="A16" s="1361"/>
      <c r="B16" s="733" t="s">
        <v>308</v>
      </c>
      <c r="C16" s="734">
        <v>9709</v>
      </c>
      <c r="D16" s="735">
        <f t="shared" si="0"/>
        <v>58.885249878699661</v>
      </c>
      <c r="E16" s="734">
        <v>6779</v>
      </c>
      <c r="F16" s="735">
        <f t="shared" si="1"/>
        <v>41.114750121300339</v>
      </c>
      <c r="G16" s="734">
        <v>2355</v>
      </c>
      <c r="H16" s="735">
        <f t="shared" si="2"/>
        <v>39.746835443037973</v>
      </c>
      <c r="I16" s="734">
        <v>3570</v>
      </c>
      <c r="J16" s="735">
        <f t="shared" si="3"/>
        <v>60.253164556962027</v>
      </c>
      <c r="K16" s="734">
        <v>43270</v>
      </c>
      <c r="L16" s="735">
        <f t="shared" si="4"/>
        <v>59.028156717232349</v>
      </c>
      <c r="M16" s="734">
        <v>30034</v>
      </c>
      <c r="N16" s="735">
        <f t="shared" si="5"/>
        <v>40.971843282767651</v>
      </c>
      <c r="O16" s="734">
        <v>11090</v>
      </c>
      <c r="P16" s="735">
        <f t="shared" si="6"/>
        <v>36.805947363180778</v>
      </c>
      <c r="Q16" s="734">
        <v>19041</v>
      </c>
      <c r="R16" s="735">
        <f t="shared" si="7"/>
        <v>63.194052636819222</v>
      </c>
    </row>
    <row r="17" spans="1:18">
      <c r="A17" s="1361"/>
      <c r="B17" s="730" t="s">
        <v>309</v>
      </c>
      <c r="C17" s="731">
        <v>14983</v>
      </c>
      <c r="D17" s="732">
        <f t="shared" si="0"/>
        <v>55.769373929874192</v>
      </c>
      <c r="E17" s="731">
        <v>11883</v>
      </c>
      <c r="F17" s="732">
        <f t="shared" si="1"/>
        <v>44.230626070125808</v>
      </c>
      <c r="G17" s="731">
        <v>3724</v>
      </c>
      <c r="H17" s="732">
        <f t="shared" si="2"/>
        <v>32.056468967891881</v>
      </c>
      <c r="I17" s="731">
        <v>7893</v>
      </c>
      <c r="J17" s="732">
        <f t="shared" si="3"/>
        <v>67.943531032108112</v>
      </c>
      <c r="K17" s="731">
        <v>56184</v>
      </c>
      <c r="L17" s="732">
        <f t="shared" si="4"/>
        <v>56.564110824742265</v>
      </c>
      <c r="M17" s="731">
        <v>43144</v>
      </c>
      <c r="N17" s="732">
        <f t="shared" si="5"/>
        <v>43.435889175257735</v>
      </c>
      <c r="O17" s="731">
        <v>18636</v>
      </c>
      <c r="P17" s="732">
        <f t="shared" si="6"/>
        <v>34.377421140011066</v>
      </c>
      <c r="Q17" s="731">
        <v>35574</v>
      </c>
      <c r="R17" s="732">
        <f t="shared" si="7"/>
        <v>65.622578859988934</v>
      </c>
    </row>
    <row r="18" spans="1:18">
      <c r="A18" s="1361"/>
      <c r="B18" s="733" t="s">
        <v>310</v>
      </c>
      <c r="C18" s="734">
        <v>15451</v>
      </c>
      <c r="D18" s="735">
        <f t="shared" si="0"/>
        <v>56.853221474040552</v>
      </c>
      <c r="E18" s="734">
        <v>11726</v>
      </c>
      <c r="F18" s="735">
        <f t="shared" si="1"/>
        <v>43.146778525959448</v>
      </c>
      <c r="G18" s="734">
        <v>3961</v>
      </c>
      <c r="H18" s="735">
        <f t="shared" si="2"/>
        <v>33.739352640545142</v>
      </c>
      <c r="I18" s="734">
        <v>7779</v>
      </c>
      <c r="J18" s="735">
        <f t="shared" si="3"/>
        <v>66.26064735945485</v>
      </c>
      <c r="K18" s="734">
        <v>57179</v>
      </c>
      <c r="L18" s="735">
        <f t="shared" si="4"/>
        <v>55.9350054781656</v>
      </c>
      <c r="M18" s="734">
        <v>45045</v>
      </c>
      <c r="N18" s="735">
        <f t="shared" si="5"/>
        <v>44.0649945218344</v>
      </c>
      <c r="O18" s="734">
        <v>22762</v>
      </c>
      <c r="P18" s="735">
        <f t="shared" si="6"/>
        <v>35.349660666863379</v>
      </c>
      <c r="Q18" s="734">
        <v>41629</v>
      </c>
      <c r="R18" s="735">
        <f t="shared" si="7"/>
        <v>64.650339333136614</v>
      </c>
    </row>
    <row r="19" spans="1:18">
      <c r="A19" s="1361"/>
      <c r="B19" s="730" t="s">
        <v>311</v>
      </c>
      <c r="C19" s="731">
        <v>11862</v>
      </c>
      <c r="D19" s="732">
        <f t="shared" si="0"/>
        <v>58.880174724511072</v>
      </c>
      <c r="E19" s="731">
        <v>8284</v>
      </c>
      <c r="F19" s="732">
        <f t="shared" si="1"/>
        <v>41.119825275488928</v>
      </c>
      <c r="G19" s="731">
        <v>2667</v>
      </c>
      <c r="H19" s="732">
        <f t="shared" si="2"/>
        <v>37.088026700041716</v>
      </c>
      <c r="I19" s="731">
        <v>4524</v>
      </c>
      <c r="J19" s="732">
        <f t="shared" si="3"/>
        <v>62.911973299958284</v>
      </c>
      <c r="K19" s="731">
        <v>46043</v>
      </c>
      <c r="L19" s="732">
        <f t="shared" si="4"/>
        <v>56.117834899508821</v>
      </c>
      <c r="M19" s="731">
        <v>36004</v>
      </c>
      <c r="N19" s="732">
        <f t="shared" si="5"/>
        <v>43.882165100491179</v>
      </c>
      <c r="O19" s="731">
        <v>17257</v>
      </c>
      <c r="P19" s="732">
        <f t="shared" si="6"/>
        <v>37.103848634702217</v>
      </c>
      <c r="Q19" s="731">
        <v>29253</v>
      </c>
      <c r="R19" s="732">
        <f t="shared" si="7"/>
        <v>62.896151365297783</v>
      </c>
    </row>
    <row r="20" spans="1:18">
      <c r="A20" s="1361"/>
      <c r="B20" s="736" t="s">
        <v>313</v>
      </c>
      <c r="C20" s="737">
        <v>9492</v>
      </c>
      <c r="D20" s="738">
        <f t="shared" si="0"/>
        <v>59.18443696221474</v>
      </c>
      <c r="E20" s="737">
        <v>6546</v>
      </c>
      <c r="F20" s="738">
        <f t="shared" si="1"/>
        <v>40.81556303778526</v>
      </c>
      <c r="G20" s="737">
        <v>2270</v>
      </c>
      <c r="H20" s="738">
        <f t="shared" si="2"/>
        <v>38.27347833417636</v>
      </c>
      <c r="I20" s="737">
        <v>3661</v>
      </c>
      <c r="J20" s="738">
        <f t="shared" si="3"/>
        <v>61.72652166582364</v>
      </c>
      <c r="K20" s="737">
        <v>38024</v>
      </c>
      <c r="L20" s="738">
        <f t="shared" si="4"/>
        <v>53.259377538728742</v>
      </c>
      <c r="M20" s="737">
        <v>33370</v>
      </c>
      <c r="N20" s="738">
        <f t="shared" si="5"/>
        <v>46.740622461271258</v>
      </c>
      <c r="O20" s="737">
        <v>16275</v>
      </c>
      <c r="P20" s="738">
        <f t="shared" si="6"/>
        <v>37.456846950517836</v>
      </c>
      <c r="Q20" s="737">
        <v>27175</v>
      </c>
      <c r="R20" s="738">
        <f t="shared" si="7"/>
        <v>62.543153049482164</v>
      </c>
    </row>
    <row r="21" spans="1:18">
      <c r="A21" s="1383" t="s">
        <v>312</v>
      </c>
      <c r="B21" s="739" t="s">
        <v>301</v>
      </c>
      <c r="C21" s="740">
        <v>11413</v>
      </c>
      <c r="D21" s="741">
        <f t="shared" si="0"/>
        <v>59.753926701570684</v>
      </c>
      <c r="E21" s="740">
        <v>7687</v>
      </c>
      <c r="F21" s="741">
        <f t="shared" si="1"/>
        <v>40.246073298429316</v>
      </c>
      <c r="G21" s="740">
        <v>2274</v>
      </c>
      <c r="H21" s="741">
        <f t="shared" si="2"/>
        <v>37.475280158206985</v>
      </c>
      <c r="I21" s="740">
        <v>3794</v>
      </c>
      <c r="J21" s="741">
        <f t="shared" si="3"/>
        <v>62.524719841793015</v>
      </c>
      <c r="K21" s="740">
        <v>43444</v>
      </c>
      <c r="L21" s="741">
        <f t="shared" si="4"/>
        <v>57.950058691708463</v>
      </c>
      <c r="M21" s="740">
        <v>31524</v>
      </c>
      <c r="N21" s="741">
        <f t="shared" si="5"/>
        <v>42.049941308291537</v>
      </c>
      <c r="O21" s="740">
        <v>13226</v>
      </c>
      <c r="P21" s="741">
        <f t="shared" si="6"/>
        <v>37.127698397102996</v>
      </c>
      <c r="Q21" s="740">
        <v>22397</v>
      </c>
      <c r="R21" s="741">
        <f t="shared" si="7"/>
        <v>62.872301602897004</v>
      </c>
    </row>
    <row r="22" spans="1:18">
      <c r="A22" s="1361"/>
      <c r="B22" s="733" t="s">
        <v>302</v>
      </c>
      <c r="C22" s="734">
        <v>11153</v>
      </c>
      <c r="D22" s="735">
        <f t="shared" si="0"/>
        <v>59.343407470469302</v>
      </c>
      <c r="E22" s="734">
        <v>7641</v>
      </c>
      <c r="F22" s="735">
        <f t="shared" si="1"/>
        <v>40.656592529530698</v>
      </c>
      <c r="G22" s="734">
        <v>2455</v>
      </c>
      <c r="H22" s="735">
        <f t="shared" si="2"/>
        <v>38.425418688370634</v>
      </c>
      <c r="I22" s="734">
        <v>3934</v>
      </c>
      <c r="J22" s="735">
        <f t="shared" si="3"/>
        <v>61.574581311629366</v>
      </c>
      <c r="K22" s="734">
        <v>41400</v>
      </c>
      <c r="L22" s="735">
        <f t="shared" si="4"/>
        <v>58.720072619993189</v>
      </c>
      <c r="M22" s="734">
        <v>29104</v>
      </c>
      <c r="N22" s="735">
        <f t="shared" si="5"/>
        <v>41.279927380006811</v>
      </c>
      <c r="O22" s="734">
        <v>13664</v>
      </c>
      <c r="P22" s="735">
        <f t="shared" si="6"/>
        <v>40.044546040677567</v>
      </c>
      <c r="Q22" s="734">
        <v>20458</v>
      </c>
      <c r="R22" s="735">
        <f t="shared" si="7"/>
        <v>59.955453959322433</v>
      </c>
    </row>
    <row r="23" spans="1:18">
      <c r="A23" s="1361"/>
      <c r="B23" s="730" t="s">
        <v>303</v>
      </c>
      <c r="C23" s="731">
        <v>11146</v>
      </c>
      <c r="D23" s="732">
        <f t="shared" si="0"/>
        <v>59.911846914642013</v>
      </c>
      <c r="E23" s="731">
        <v>7458</v>
      </c>
      <c r="F23" s="732">
        <f t="shared" si="1"/>
        <v>40.088153085357987</v>
      </c>
      <c r="G23" s="731">
        <v>2779</v>
      </c>
      <c r="H23" s="732">
        <f t="shared" si="2"/>
        <v>39.962611446649412</v>
      </c>
      <c r="I23" s="731">
        <v>4175</v>
      </c>
      <c r="J23" s="732">
        <f t="shared" si="3"/>
        <v>60.037388553350588</v>
      </c>
      <c r="K23" s="731">
        <v>40337</v>
      </c>
      <c r="L23" s="732">
        <f t="shared" si="4"/>
        <v>58.210549101666786</v>
      </c>
      <c r="M23" s="731">
        <v>28958</v>
      </c>
      <c r="N23" s="732">
        <f t="shared" si="5"/>
        <v>41.789450898333214</v>
      </c>
      <c r="O23" s="731">
        <v>14456</v>
      </c>
      <c r="P23" s="732">
        <f t="shared" si="6"/>
        <v>40.289855072463766</v>
      </c>
      <c r="Q23" s="731">
        <v>21424</v>
      </c>
      <c r="R23" s="732">
        <f t="shared" si="7"/>
        <v>59.710144927536234</v>
      </c>
    </row>
    <row r="24" spans="1:18">
      <c r="A24" s="1361"/>
      <c r="B24" s="733" t="s">
        <v>304</v>
      </c>
      <c r="C24" s="734">
        <v>9888</v>
      </c>
      <c r="D24" s="735">
        <f t="shared" si="0"/>
        <v>60.867959372114498</v>
      </c>
      <c r="E24" s="734">
        <v>6357</v>
      </c>
      <c r="F24" s="735">
        <f t="shared" si="1"/>
        <v>39.132040627885502</v>
      </c>
      <c r="G24" s="734">
        <v>2341</v>
      </c>
      <c r="H24" s="735">
        <f t="shared" si="2"/>
        <v>40.244112085267318</v>
      </c>
      <c r="I24" s="734">
        <v>3476</v>
      </c>
      <c r="J24" s="735">
        <f t="shared" si="3"/>
        <v>59.755887914732682</v>
      </c>
      <c r="K24" s="734">
        <v>38356</v>
      </c>
      <c r="L24" s="735">
        <f t="shared" si="4"/>
        <v>58.316608891321536</v>
      </c>
      <c r="M24" s="734">
        <v>27416</v>
      </c>
      <c r="N24" s="735">
        <f t="shared" si="5"/>
        <v>41.683391108678464</v>
      </c>
      <c r="O24" s="734">
        <v>13695</v>
      </c>
      <c r="P24" s="735">
        <f t="shared" si="6"/>
        <v>40.279411764705884</v>
      </c>
      <c r="Q24" s="734">
        <v>20305</v>
      </c>
      <c r="R24" s="735">
        <f t="shared" si="7"/>
        <v>59.720588235294116</v>
      </c>
    </row>
    <row r="25" spans="1:18">
      <c r="A25" s="1361"/>
      <c r="B25" s="730" t="s">
        <v>305</v>
      </c>
      <c r="C25" s="731">
        <v>8816</v>
      </c>
      <c r="D25" s="732">
        <f t="shared" si="0"/>
        <v>59.761388286334054</v>
      </c>
      <c r="E25" s="731">
        <v>5936</v>
      </c>
      <c r="F25" s="732">
        <f t="shared" si="1"/>
        <v>40.238611713665946</v>
      </c>
      <c r="G25" s="731">
        <v>2425</v>
      </c>
      <c r="H25" s="732">
        <f t="shared" si="2"/>
        <v>42.005889485536116</v>
      </c>
      <c r="I25" s="731">
        <v>3348</v>
      </c>
      <c r="J25" s="732">
        <f t="shared" si="3"/>
        <v>57.994110514463884</v>
      </c>
      <c r="K25" s="731">
        <v>41462</v>
      </c>
      <c r="L25" s="732">
        <f t="shared" si="4"/>
        <v>59.746959478932503</v>
      </c>
      <c r="M25" s="731">
        <v>27934</v>
      </c>
      <c r="N25" s="732">
        <f t="shared" si="5"/>
        <v>40.253040521067497</v>
      </c>
      <c r="O25" s="731">
        <v>14072</v>
      </c>
      <c r="P25" s="732">
        <f t="shared" si="6"/>
        <v>40.773042042129056</v>
      </c>
      <c r="Q25" s="731">
        <v>20441</v>
      </c>
      <c r="R25" s="732">
        <f t="shared" si="7"/>
        <v>59.226957957870944</v>
      </c>
    </row>
    <row r="26" spans="1:18">
      <c r="A26" s="1361"/>
      <c r="B26" s="733" t="s">
        <v>306</v>
      </c>
      <c r="C26" s="734">
        <v>9689</v>
      </c>
      <c r="D26" s="735">
        <f t="shared" si="0"/>
        <v>60.719433477470702</v>
      </c>
      <c r="E26" s="734">
        <v>6268</v>
      </c>
      <c r="F26" s="735">
        <f t="shared" si="1"/>
        <v>39.280566522529298</v>
      </c>
      <c r="G26" s="734">
        <v>2440</v>
      </c>
      <c r="H26" s="735">
        <f t="shared" si="2"/>
        <v>43.254742067009396</v>
      </c>
      <c r="I26" s="734">
        <v>3201</v>
      </c>
      <c r="J26" s="735">
        <f t="shared" si="3"/>
        <v>56.745257932990604</v>
      </c>
      <c r="K26" s="734">
        <v>49914</v>
      </c>
      <c r="L26" s="735">
        <f t="shared" si="4"/>
        <v>59.915733371745475</v>
      </c>
      <c r="M26" s="734">
        <v>33393</v>
      </c>
      <c r="N26" s="735">
        <f t="shared" si="5"/>
        <v>40.084266628254525</v>
      </c>
      <c r="O26" s="734">
        <v>17937</v>
      </c>
      <c r="P26" s="735">
        <f t="shared" si="6"/>
        <v>42.082912981254253</v>
      </c>
      <c r="Q26" s="734">
        <v>24686</v>
      </c>
      <c r="R26" s="735">
        <f t="shared" si="7"/>
        <v>57.917087018745747</v>
      </c>
    </row>
    <row r="27" spans="1:18">
      <c r="A27" s="1361"/>
      <c r="B27" s="730" t="s">
        <v>307</v>
      </c>
      <c r="C27" s="731">
        <v>10241</v>
      </c>
      <c r="D27" s="732">
        <f t="shared" si="0"/>
        <v>61.271987555342825</v>
      </c>
      <c r="E27" s="731">
        <v>6473</v>
      </c>
      <c r="F27" s="732">
        <f t="shared" si="1"/>
        <v>38.728012444657175</v>
      </c>
      <c r="G27" s="731">
        <v>3002</v>
      </c>
      <c r="H27" s="732">
        <f t="shared" si="2"/>
        <v>46.913580246913583</v>
      </c>
      <c r="I27" s="731">
        <v>3397</v>
      </c>
      <c r="J27" s="732">
        <f t="shared" si="3"/>
        <v>53.086419753086417</v>
      </c>
      <c r="K27" s="731">
        <v>56863</v>
      </c>
      <c r="L27" s="732">
        <f t="shared" si="4"/>
        <v>59.458357295969051</v>
      </c>
      <c r="M27" s="731">
        <v>38772</v>
      </c>
      <c r="N27" s="732">
        <f t="shared" si="5"/>
        <v>40.541642704030949</v>
      </c>
      <c r="O27" s="731">
        <v>18572</v>
      </c>
      <c r="P27" s="732">
        <f t="shared" si="6"/>
        <v>39.301661199873031</v>
      </c>
      <c r="Q27" s="731">
        <v>28683</v>
      </c>
      <c r="R27" s="732">
        <f t="shared" si="7"/>
        <v>60.698338800126969</v>
      </c>
    </row>
    <row r="28" spans="1:18">
      <c r="A28" s="1361"/>
      <c r="B28" s="733" t="s">
        <v>308</v>
      </c>
      <c r="C28" s="734">
        <v>6220</v>
      </c>
      <c r="D28" s="735">
        <f t="shared" si="0"/>
        <v>60.576548500194782</v>
      </c>
      <c r="E28" s="734">
        <v>4048</v>
      </c>
      <c r="F28" s="735">
        <f t="shared" si="1"/>
        <v>39.423451499805218</v>
      </c>
      <c r="G28" s="734">
        <v>1976</v>
      </c>
      <c r="H28" s="735">
        <f t="shared" si="2"/>
        <v>46.092838815022162</v>
      </c>
      <c r="I28" s="734">
        <v>2311</v>
      </c>
      <c r="J28" s="735">
        <f t="shared" si="3"/>
        <v>53.907161184977838</v>
      </c>
      <c r="K28" s="734">
        <v>37507</v>
      </c>
      <c r="L28" s="735">
        <f t="shared" si="4"/>
        <v>60.520540871978575</v>
      </c>
      <c r="M28" s="734">
        <v>24467</v>
      </c>
      <c r="N28" s="735">
        <f t="shared" si="5"/>
        <v>39.479459128021425</v>
      </c>
      <c r="O28" s="734">
        <v>10776</v>
      </c>
      <c r="P28" s="735">
        <f t="shared" si="6"/>
        <v>38.242600610405283</v>
      </c>
      <c r="Q28" s="734">
        <v>17402</v>
      </c>
      <c r="R28" s="735">
        <f t="shared" si="7"/>
        <v>61.757399389594717</v>
      </c>
    </row>
    <row r="29" spans="1:18">
      <c r="A29" s="1361"/>
      <c r="B29" s="730" t="s">
        <v>309</v>
      </c>
      <c r="C29" s="731">
        <v>10347</v>
      </c>
      <c r="D29" s="732">
        <f t="shared" si="0"/>
        <v>57.14680216502817</v>
      </c>
      <c r="E29" s="731">
        <v>7759</v>
      </c>
      <c r="F29" s="732">
        <f t="shared" si="1"/>
        <v>42.85319783497183</v>
      </c>
      <c r="G29" s="731">
        <v>3121</v>
      </c>
      <c r="H29" s="732">
        <f t="shared" si="2"/>
        <v>33.839314756586795</v>
      </c>
      <c r="I29" s="731">
        <v>6102</v>
      </c>
      <c r="J29" s="732">
        <f t="shared" si="3"/>
        <v>66.160685243413212</v>
      </c>
      <c r="K29" s="731">
        <v>48446</v>
      </c>
      <c r="L29" s="732">
        <f t="shared" si="4"/>
        <v>57.329152121176264</v>
      </c>
      <c r="M29" s="731">
        <v>36059</v>
      </c>
      <c r="N29" s="732">
        <f t="shared" si="5"/>
        <v>42.670847878823736</v>
      </c>
      <c r="O29" s="731">
        <v>18682</v>
      </c>
      <c r="P29" s="732">
        <f t="shared" si="6"/>
        <v>36.197008447647832</v>
      </c>
      <c r="Q29" s="731">
        <v>32930</v>
      </c>
      <c r="R29" s="732">
        <f t="shared" si="7"/>
        <v>63.802991552352168</v>
      </c>
    </row>
    <row r="30" spans="1:18">
      <c r="A30" s="1361"/>
      <c r="B30" s="733" t="s">
        <v>310</v>
      </c>
      <c r="C30" s="734">
        <v>10284</v>
      </c>
      <c r="D30" s="735">
        <f t="shared" si="0"/>
        <v>59.500115713955104</v>
      </c>
      <c r="E30" s="734">
        <v>7000</v>
      </c>
      <c r="F30" s="735">
        <f t="shared" si="1"/>
        <v>40.499884286044896</v>
      </c>
      <c r="G30" s="734">
        <v>3155</v>
      </c>
      <c r="H30" s="735">
        <f t="shared" si="2"/>
        <v>36.969767986876022</v>
      </c>
      <c r="I30" s="734">
        <v>5379</v>
      </c>
      <c r="J30" s="735">
        <f t="shared" si="3"/>
        <v>63.030232013123978</v>
      </c>
      <c r="K30" s="734">
        <v>47182</v>
      </c>
      <c r="L30" s="735">
        <f t="shared" si="4"/>
        <v>56.700275197385025</v>
      </c>
      <c r="M30" s="734">
        <v>36031</v>
      </c>
      <c r="N30" s="735">
        <f t="shared" si="5"/>
        <v>43.299724802614975</v>
      </c>
      <c r="O30" s="734">
        <v>21878</v>
      </c>
      <c r="P30" s="735">
        <f t="shared" si="6"/>
        <v>37.278489640130864</v>
      </c>
      <c r="Q30" s="734">
        <v>36810</v>
      </c>
      <c r="R30" s="735">
        <f t="shared" si="7"/>
        <v>62.721510359869136</v>
      </c>
    </row>
    <row r="31" spans="1:18">
      <c r="A31" s="1361"/>
      <c r="B31" s="730" t="s">
        <v>311</v>
      </c>
      <c r="C31" s="731">
        <v>9090</v>
      </c>
      <c r="D31" s="732">
        <f t="shared" si="0"/>
        <v>60.571733191177451</v>
      </c>
      <c r="E31" s="731">
        <v>5917</v>
      </c>
      <c r="F31" s="732">
        <f t="shared" si="1"/>
        <v>39.428266808822549</v>
      </c>
      <c r="G31" s="731">
        <v>2662</v>
      </c>
      <c r="H31" s="732">
        <f t="shared" si="2"/>
        <v>39.164337207591586</v>
      </c>
      <c r="I31" s="731">
        <v>4135</v>
      </c>
      <c r="J31" s="732">
        <f t="shared" si="3"/>
        <v>60.835662792408414</v>
      </c>
      <c r="K31" s="731">
        <v>47316</v>
      </c>
      <c r="L31" s="732">
        <f t="shared" si="4"/>
        <v>59.196797197547852</v>
      </c>
      <c r="M31" s="731">
        <v>32614</v>
      </c>
      <c r="N31" s="732">
        <f t="shared" si="5"/>
        <v>40.803202802452148</v>
      </c>
      <c r="O31" s="731">
        <v>18922</v>
      </c>
      <c r="P31" s="732">
        <f t="shared" si="6"/>
        <v>40.317906758714734</v>
      </c>
      <c r="Q31" s="731">
        <v>28010</v>
      </c>
      <c r="R31" s="732">
        <f t="shared" si="7"/>
        <v>59.682093241285266</v>
      </c>
    </row>
    <row r="32" spans="1:18">
      <c r="A32" s="1362"/>
      <c r="B32" s="742" t="s">
        <v>313</v>
      </c>
      <c r="C32" s="743">
        <v>7857</v>
      </c>
      <c r="D32" s="744">
        <f t="shared" si="0"/>
        <v>61.0062893081761</v>
      </c>
      <c r="E32" s="743">
        <v>5022</v>
      </c>
      <c r="F32" s="744">
        <f t="shared" si="1"/>
        <v>38.9937106918239</v>
      </c>
      <c r="G32" s="743">
        <v>2247</v>
      </c>
      <c r="H32" s="744">
        <f t="shared" si="2"/>
        <v>43.145161290322584</v>
      </c>
      <c r="I32" s="743">
        <v>2961</v>
      </c>
      <c r="J32" s="744">
        <f t="shared" si="3"/>
        <v>56.854838709677416</v>
      </c>
      <c r="K32" s="743">
        <v>40434</v>
      </c>
      <c r="L32" s="744">
        <f t="shared" si="4"/>
        <v>56.569246051177302</v>
      </c>
      <c r="M32" s="743">
        <v>31043</v>
      </c>
      <c r="N32" s="744">
        <f t="shared" si="5"/>
        <v>43.430753948822698</v>
      </c>
      <c r="O32" s="743">
        <v>18123</v>
      </c>
      <c r="P32" s="744">
        <f t="shared" si="6"/>
        <v>38.954088212535467</v>
      </c>
      <c r="Q32" s="743">
        <v>28401</v>
      </c>
      <c r="R32" s="744">
        <f t="shared" si="7"/>
        <v>61.045911787464533</v>
      </c>
    </row>
    <row r="33" spans="1:18">
      <c r="A33" s="1361" t="s">
        <v>314</v>
      </c>
      <c r="B33" s="745" t="s">
        <v>301</v>
      </c>
      <c r="C33" s="746">
        <v>9022</v>
      </c>
      <c r="D33" s="747">
        <f t="shared" si="0"/>
        <v>61.83263655678158</v>
      </c>
      <c r="E33" s="746">
        <v>5569</v>
      </c>
      <c r="F33" s="747">
        <f t="shared" si="1"/>
        <v>38.16736344321842</v>
      </c>
      <c r="G33" s="746">
        <v>2283</v>
      </c>
      <c r="H33" s="747">
        <f t="shared" si="2"/>
        <v>41.99006805223469</v>
      </c>
      <c r="I33" s="746">
        <v>3154</v>
      </c>
      <c r="J33" s="747">
        <f t="shared" si="3"/>
        <v>58.00993194776531</v>
      </c>
      <c r="K33" s="746">
        <v>38597</v>
      </c>
      <c r="L33" s="747">
        <f t="shared" si="4"/>
        <v>58.857526266831357</v>
      </c>
      <c r="M33" s="746">
        <v>26980</v>
      </c>
      <c r="N33" s="747">
        <f t="shared" si="5"/>
        <v>41.142473733168643</v>
      </c>
      <c r="O33" s="746">
        <v>13298</v>
      </c>
      <c r="P33" s="747">
        <f t="shared" si="6"/>
        <v>39.441214853482023</v>
      </c>
      <c r="Q33" s="746">
        <v>20418</v>
      </c>
      <c r="R33" s="747">
        <f t="shared" si="7"/>
        <v>60.558785146517977</v>
      </c>
    </row>
    <row r="34" spans="1:18">
      <c r="A34" s="1361"/>
      <c r="B34" s="733" t="s">
        <v>302</v>
      </c>
      <c r="C34" s="734">
        <v>9550</v>
      </c>
      <c r="D34" s="735">
        <f t="shared" si="0"/>
        <v>61.202255831837988</v>
      </c>
      <c r="E34" s="734">
        <v>6054</v>
      </c>
      <c r="F34" s="735">
        <f t="shared" si="1"/>
        <v>38.797744168162012</v>
      </c>
      <c r="G34" s="734">
        <v>2480</v>
      </c>
      <c r="H34" s="735">
        <f t="shared" si="2"/>
        <v>41.596779604159678</v>
      </c>
      <c r="I34" s="734">
        <v>3482</v>
      </c>
      <c r="J34" s="735">
        <f t="shared" si="3"/>
        <v>58.403220395840322</v>
      </c>
      <c r="K34" s="734">
        <v>40211</v>
      </c>
      <c r="L34" s="735">
        <f t="shared" si="4"/>
        <v>59.893948195480881</v>
      </c>
      <c r="M34" s="734">
        <v>26926</v>
      </c>
      <c r="N34" s="735">
        <f t="shared" si="5"/>
        <v>40.106051804519119</v>
      </c>
      <c r="O34" s="734">
        <v>14604</v>
      </c>
      <c r="P34" s="735">
        <f t="shared" si="6"/>
        <v>40.968384436277951</v>
      </c>
      <c r="Q34" s="734">
        <v>21043</v>
      </c>
      <c r="R34" s="735">
        <f t="shared" si="7"/>
        <v>59.031615563722049</v>
      </c>
    </row>
    <row r="35" spans="1:18">
      <c r="A35" s="1361"/>
      <c r="B35" s="730" t="s">
        <v>303</v>
      </c>
      <c r="C35" s="731">
        <v>10260</v>
      </c>
      <c r="D35" s="732">
        <f t="shared" si="0"/>
        <v>60.274938315121609</v>
      </c>
      <c r="E35" s="731">
        <v>6762</v>
      </c>
      <c r="F35" s="732">
        <f t="shared" si="1"/>
        <v>39.725061684878391</v>
      </c>
      <c r="G35" s="731">
        <v>2768</v>
      </c>
      <c r="H35" s="732">
        <f t="shared" si="2"/>
        <v>41.019561351511562</v>
      </c>
      <c r="I35" s="731">
        <v>3980</v>
      </c>
      <c r="J35" s="732">
        <f t="shared" si="3"/>
        <v>58.980438648488438</v>
      </c>
      <c r="K35" s="731">
        <v>45091</v>
      </c>
      <c r="L35" s="732">
        <f t="shared" si="4"/>
        <v>59.346661577541163</v>
      </c>
      <c r="M35" s="731">
        <v>30888</v>
      </c>
      <c r="N35" s="732">
        <f t="shared" si="5"/>
        <v>40.653338422458837</v>
      </c>
      <c r="O35" s="731">
        <v>17245</v>
      </c>
      <c r="P35" s="732">
        <f t="shared" si="6"/>
        <v>41.291542955655586</v>
      </c>
      <c r="Q35" s="731">
        <v>24519</v>
      </c>
      <c r="R35" s="732">
        <f t="shared" si="7"/>
        <v>58.708457044344414</v>
      </c>
    </row>
    <row r="36" spans="1:18">
      <c r="A36" s="1361"/>
      <c r="B36" s="733" t="s">
        <v>304</v>
      </c>
      <c r="C36" s="734">
        <v>9012</v>
      </c>
      <c r="D36" s="735">
        <f t="shared" si="0"/>
        <v>61.293613548255458</v>
      </c>
      <c r="E36" s="734">
        <v>5691</v>
      </c>
      <c r="F36" s="735">
        <f t="shared" si="1"/>
        <v>38.706386451744542</v>
      </c>
      <c r="G36" s="734">
        <v>2810</v>
      </c>
      <c r="H36" s="735">
        <f t="shared" si="2"/>
        <v>44.553670524813697</v>
      </c>
      <c r="I36" s="734">
        <v>3497</v>
      </c>
      <c r="J36" s="735">
        <f t="shared" si="3"/>
        <v>55.446329475186303</v>
      </c>
      <c r="K36" s="734">
        <v>41784</v>
      </c>
      <c r="L36" s="735">
        <f t="shared" si="4"/>
        <v>59.462074854134052</v>
      </c>
      <c r="M36" s="734">
        <v>28486</v>
      </c>
      <c r="N36" s="735">
        <f t="shared" si="5"/>
        <v>40.537925145865948</v>
      </c>
      <c r="O36" s="734">
        <v>15593</v>
      </c>
      <c r="P36" s="735">
        <f t="shared" si="6"/>
        <v>41.276438044312677</v>
      </c>
      <c r="Q36" s="734">
        <v>22184</v>
      </c>
      <c r="R36" s="735">
        <f t="shared" si="7"/>
        <v>58.723561955687323</v>
      </c>
    </row>
    <row r="37" spans="1:18">
      <c r="A37" s="1361"/>
      <c r="B37" s="730" t="s">
        <v>305</v>
      </c>
      <c r="C37" s="731">
        <v>9760</v>
      </c>
      <c r="D37" s="732">
        <f t="shared" si="0"/>
        <v>61.940724757250749</v>
      </c>
      <c r="E37" s="731">
        <v>5997</v>
      </c>
      <c r="F37" s="732">
        <f t="shared" si="1"/>
        <v>38.059275242749251</v>
      </c>
      <c r="G37" s="731">
        <v>2618</v>
      </c>
      <c r="H37" s="732">
        <f t="shared" si="2"/>
        <v>42.069741282339706</v>
      </c>
      <c r="I37" s="731">
        <v>3605</v>
      </c>
      <c r="J37" s="732">
        <f t="shared" si="3"/>
        <v>57.930258717660294</v>
      </c>
      <c r="K37" s="731">
        <v>49056</v>
      </c>
      <c r="L37" s="732">
        <f t="shared" si="4"/>
        <v>59.64327833773055</v>
      </c>
      <c r="M37" s="731">
        <v>33193</v>
      </c>
      <c r="N37" s="732">
        <f t="shared" si="5"/>
        <v>40.35672166226945</v>
      </c>
      <c r="O37" s="731">
        <v>18115</v>
      </c>
      <c r="P37" s="732">
        <f t="shared" si="6"/>
        <v>41.87955149693677</v>
      </c>
      <c r="Q37" s="731">
        <v>25140</v>
      </c>
      <c r="R37" s="732">
        <f t="shared" si="7"/>
        <v>58.12044850306323</v>
      </c>
    </row>
    <row r="38" spans="1:18">
      <c r="A38" s="1361"/>
      <c r="B38" s="733" t="s">
        <v>306</v>
      </c>
      <c r="C38" s="734">
        <v>9007</v>
      </c>
      <c r="D38" s="735">
        <f t="shared" si="0"/>
        <v>63.811547998583066</v>
      </c>
      <c r="E38" s="734">
        <v>5108</v>
      </c>
      <c r="F38" s="735">
        <f t="shared" si="1"/>
        <v>36.188452001416934</v>
      </c>
      <c r="G38" s="734">
        <v>2471</v>
      </c>
      <c r="H38" s="735">
        <f t="shared" si="2"/>
        <v>42.34790059982862</v>
      </c>
      <c r="I38" s="734">
        <v>3364</v>
      </c>
      <c r="J38" s="735">
        <f t="shared" si="3"/>
        <v>57.65209940017138</v>
      </c>
      <c r="K38" s="734">
        <v>53216</v>
      </c>
      <c r="L38" s="735">
        <f t="shared" si="4"/>
        <v>60.564951175653839</v>
      </c>
      <c r="M38" s="734">
        <v>34650</v>
      </c>
      <c r="N38" s="735">
        <f t="shared" si="5"/>
        <v>39.435048824346161</v>
      </c>
      <c r="O38" s="734">
        <v>21260</v>
      </c>
      <c r="P38" s="735">
        <f t="shared" si="6"/>
        <v>43.66937802974283</v>
      </c>
      <c r="Q38" s="734">
        <v>27424</v>
      </c>
      <c r="R38" s="735">
        <f t="shared" si="7"/>
        <v>56.33062197025717</v>
      </c>
    </row>
    <row r="39" spans="1:18">
      <c r="A39" s="1361"/>
      <c r="B39" s="730" t="s">
        <v>307</v>
      </c>
      <c r="C39" s="731">
        <v>9216</v>
      </c>
      <c r="D39" s="732">
        <f t="shared" si="0"/>
        <v>63.514817367332874</v>
      </c>
      <c r="E39" s="731">
        <v>5294</v>
      </c>
      <c r="F39" s="732">
        <f t="shared" si="1"/>
        <v>36.485182632667126</v>
      </c>
      <c r="G39" s="731">
        <v>2408</v>
      </c>
      <c r="H39" s="732">
        <f t="shared" si="2"/>
        <v>45.110528287748217</v>
      </c>
      <c r="I39" s="731">
        <v>2930</v>
      </c>
      <c r="J39" s="732">
        <f t="shared" si="3"/>
        <v>54.889471712251783</v>
      </c>
      <c r="K39" s="731">
        <v>58623</v>
      </c>
      <c r="L39" s="732">
        <f t="shared" si="4"/>
        <v>59.681754321666361</v>
      </c>
      <c r="M39" s="731">
        <v>39603</v>
      </c>
      <c r="N39" s="732">
        <f t="shared" si="5"/>
        <v>40.318245678333639</v>
      </c>
      <c r="O39" s="731">
        <v>19510</v>
      </c>
      <c r="P39" s="732">
        <f t="shared" si="6"/>
        <v>40.639906680275793</v>
      </c>
      <c r="Q39" s="731">
        <v>28497</v>
      </c>
      <c r="R39" s="732">
        <f t="shared" si="7"/>
        <v>59.360093319724207</v>
      </c>
    </row>
    <row r="40" spans="1:18">
      <c r="A40" s="1361"/>
      <c r="B40" s="733" t="s">
        <v>308</v>
      </c>
      <c r="C40" s="734">
        <v>5988</v>
      </c>
      <c r="D40" s="735">
        <f t="shared" si="0"/>
        <v>62.109739653562912</v>
      </c>
      <c r="E40" s="734">
        <v>3653</v>
      </c>
      <c r="F40" s="735">
        <f t="shared" si="1"/>
        <v>37.890260346437088</v>
      </c>
      <c r="G40" s="734">
        <v>1627</v>
      </c>
      <c r="H40" s="735">
        <f t="shared" si="2"/>
        <v>43.467806572268231</v>
      </c>
      <c r="I40" s="734">
        <v>2116</v>
      </c>
      <c r="J40" s="735">
        <f t="shared" si="3"/>
        <v>56.532193427731769</v>
      </c>
      <c r="K40" s="734">
        <v>42332</v>
      </c>
      <c r="L40" s="735">
        <f t="shared" si="4"/>
        <v>61.802149030600326</v>
      </c>
      <c r="M40" s="734">
        <v>26164</v>
      </c>
      <c r="N40" s="735">
        <f t="shared" si="5"/>
        <v>38.197850969399674</v>
      </c>
      <c r="O40" s="734">
        <v>12944</v>
      </c>
      <c r="P40" s="735">
        <f t="shared" si="6"/>
        <v>40.623921162476854</v>
      </c>
      <c r="Q40" s="734">
        <v>18919</v>
      </c>
      <c r="R40" s="735">
        <f t="shared" si="7"/>
        <v>59.376078837523146</v>
      </c>
    </row>
    <row r="41" spans="1:18">
      <c r="A41" s="1361"/>
      <c r="B41" s="730" t="s">
        <v>309</v>
      </c>
      <c r="C41" s="731">
        <v>9544</v>
      </c>
      <c r="D41" s="732">
        <f t="shared" si="0"/>
        <v>58.609678211741588</v>
      </c>
      <c r="E41" s="731">
        <v>6740</v>
      </c>
      <c r="F41" s="732">
        <f t="shared" si="1"/>
        <v>41.390321788258412</v>
      </c>
      <c r="G41" s="731">
        <v>3151</v>
      </c>
      <c r="H41" s="732">
        <f t="shared" si="2"/>
        <v>35.644796380090497</v>
      </c>
      <c r="I41" s="731">
        <v>5689</v>
      </c>
      <c r="J41" s="732">
        <f t="shared" si="3"/>
        <v>64.355203619909503</v>
      </c>
      <c r="K41" s="731">
        <v>51116</v>
      </c>
      <c r="L41" s="732">
        <f t="shared" si="4"/>
        <v>57.828762783962347</v>
      </c>
      <c r="M41" s="731">
        <v>37276</v>
      </c>
      <c r="N41" s="732">
        <f t="shared" si="5"/>
        <v>42.171237216037653</v>
      </c>
      <c r="O41" s="731">
        <v>21135</v>
      </c>
      <c r="P41" s="732">
        <f t="shared" si="6"/>
        <v>38.699577023785544</v>
      </c>
      <c r="Q41" s="731">
        <v>33478</v>
      </c>
      <c r="R41" s="732">
        <f t="shared" si="7"/>
        <v>61.300422976214456</v>
      </c>
    </row>
    <row r="42" spans="1:18">
      <c r="A42" s="1361"/>
      <c r="B42" s="733" t="s">
        <v>310</v>
      </c>
      <c r="C42" s="734">
        <v>9746</v>
      </c>
      <c r="D42" s="735">
        <f t="shared" si="0"/>
        <v>60.242304363951042</v>
      </c>
      <c r="E42" s="734">
        <v>6432</v>
      </c>
      <c r="F42" s="735">
        <f t="shared" si="1"/>
        <v>39.757695636048958</v>
      </c>
      <c r="G42" s="734">
        <v>3139</v>
      </c>
      <c r="H42" s="735">
        <f t="shared" si="2"/>
        <v>39.30136471766621</v>
      </c>
      <c r="I42" s="734">
        <v>4848</v>
      </c>
      <c r="J42" s="735">
        <f t="shared" si="3"/>
        <v>60.69863528233379</v>
      </c>
      <c r="K42" s="734">
        <v>47506</v>
      </c>
      <c r="L42" s="735">
        <f t="shared" si="4"/>
        <v>57.357078176878964</v>
      </c>
      <c r="M42" s="734">
        <v>35319</v>
      </c>
      <c r="N42" s="735">
        <f t="shared" si="5"/>
        <v>42.642921823121036</v>
      </c>
      <c r="O42" s="734">
        <v>23691</v>
      </c>
      <c r="P42" s="735">
        <f t="shared" si="6"/>
        <v>40.866280273235354</v>
      </c>
      <c r="Q42" s="734">
        <v>34281</v>
      </c>
      <c r="R42" s="735">
        <f t="shared" si="7"/>
        <v>59.133719726764646</v>
      </c>
    </row>
    <row r="43" spans="1:18">
      <c r="A43" s="1361"/>
      <c r="B43" s="730" t="s">
        <v>311</v>
      </c>
      <c r="C43" s="731">
        <v>10132</v>
      </c>
      <c r="D43" s="732">
        <f t="shared" si="0"/>
        <v>62.400689782595308</v>
      </c>
      <c r="E43" s="731">
        <v>6105</v>
      </c>
      <c r="F43" s="732">
        <f t="shared" si="1"/>
        <v>37.599310217404692</v>
      </c>
      <c r="G43" s="731">
        <v>2926</v>
      </c>
      <c r="H43" s="732">
        <f t="shared" si="2"/>
        <v>42.264914054600609</v>
      </c>
      <c r="I43" s="731">
        <v>3997</v>
      </c>
      <c r="J43" s="732">
        <f t="shared" si="3"/>
        <v>57.735085945399391</v>
      </c>
      <c r="K43" s="731">
        <v>49116</v>
      </c>
      <c r="L43" s="732">
        <f t="shared" si="4"/>
        <v>59.541040840819001</v>
      </c>
      <c r="M43" s="731">
        <v>33375</v>
      </c>
      <c r="N43" s="732">
        <f t="shared" si="5"/>
        <v>40.458959159180999</v>
      </c>
      <c r="O43" s="731">
        <v>20489</v>
      </c>
      <c r="P43" s="732">
        <f t="shared" si="6"/>
        <v>41.100479428697518</v>
      </c>
      <c r="Q43" s="731">
        <v>29362</v>
      </c>
      <c r="R43" s="732">
        <f t="shared" si="7"/>
        <v>58.899520571302482</v>
      </c>
    </row>
    <row r="44" spans="1:18">
      <c r="A44" s="1362"/>
      <c r="B44" s="733" t="s">
        <v>313</v>
      </c>
      <c r="C44" s="734">
        <v>8559</v>
      </c>
      <c r="D44" s="735">
        <f t="shared" si="0"/>
        <v>60.189873417721522</v>
      </c>
      <c r="E44" s="734">
        <v>5661</v>
      </c>
      <c r="F44" s="735">
        <f t="shared" si="1"/>
        <v>39.810126582278478</v>
      </c>
      <c r="G44" s="734">
        <v>2482</v>
      </c>
      <c r="H44" s="735">
        <f t="shared" si="2"/>
        <v>42.822636300897173</v>
      </c>
      <c r="I44" s="734">
        <v>3314</v>
      </c>
      <c r="J44" s="735">
        <f t="shared" si="3"/>
        <v>57.177363699102827</v>
      </c>
      <c r="K44" s="734">
        <v>40781</v>
      </c>
      <c r="L44" s="735">
        <f t="shared" si="4"/>
        <v>57.530400925429561</v>
      </c>
      <c r="M44" s="734">
        <v>30105</v>
      </c>
      <c r="N44" s="735">
        <f t="shared" si="5"/>
        <v>42.469599074570439</v>
      </c>
      <c r="O44" s="734">
        <v>18263</v>
      </c>
      <c r="P44" s="735">
        <f t="shared" si="6"/>
        <v>40.438864532128783</v>
      </c>
      <c r="Q44" s="734">
        <v>26899</v>
      </c>
      <c r="R44" s="735">
        <f t="shared" si="7"/>
        <v>59.561135467871217</v>
      </c>
    </row>
    <row r="45" spans="1:18">
      <c r="A45" s="1383" t="s">
        <v>315</v>
      </c>
      <c r="B45" s="739" t="s">
        <v>301</v>
      </c>
      <c r="C45" s="740">
        <v>10187</v>
      </c>
      <c r="D45" s="741">
        <f t="shared" si="0"/>
        <v>63.944510702404116</v>
      </c>
      <c r="E45" s="740">
        <v>5744</v>
      </c>
      <c r="F45" s="741">
        <f t="shared" si="1"/>
        <v>36.055489297595884</v>
      </c>
      <c r="G45" s="740">
        <v>2335</v>
      </c>
      <c r="H45" s="741">
        <f t="shared" si="2"/>
        <v>43.24074074074074</v>
      </c>
      <c r="I45" s="740">
        <v>3065</v>
      </c>
      <c r="J45" s="741">
        <f t="shared" si="3"/>
        <v>56.75925925925926</v>
      </c>
      <c r="K45" s="740">
        <v>43832</v>
      </c>
      <c r="L45" s="741">
        <f t="shared" si="4"/>
        <v>59.564868794759946</v>
      </c>
      <c r="M45" s="740">
        <v>29755</v>
      </c>
      <c r="N45" s="741">
        <f t="shared" si="5"/>
        <v>40.435131205240054</v>
      </c>
      <c r="O45" s="740">
        <v>15610</v>
      </c>
      <c r="P45" s="741">
        <f t="shared" si="6"/>
        <v>41.543579507651366</v>
      </c>
      <c r="Q45" s="740">
        <v>21965</v>
      </c>
      <c r="R45" s="741">
        <f t="shared" si="7"/>
        <v>58.456420492348634</v>
      </c>
    </row>
    <row r="46" spans="1:18">
      <c r="A46" s="1361"/>
      <c r="B46" s="733" t="s">
        <v>302</v>
      </c>
      <c r="C46" s="734">
        <v>8897</v>
      </c>
      <c r="D46" s="735">
        <f t="shared" si="0"/>
        <v>61.836252432582711</v>
      </c>
      <c r="E46" s="734">
        <v>5491</v>
      </c>
      <c r="F46" s="735">
        <f t="shared" si="1"/>
        <v>38.163747567417289</v>
      </c>
      <c r="G46" s="734">
        <v>2270</v>
      </c>
      <c r="H46" s="735">
        <f t="shared" si="2"/>
        <v>40.915645277577504</v>
      </c>
      <c r="I46" s="734">
        <v>3278</v>
      </c>
      <c r="J46" s="735">
        <f t="shared" si="3"/>
        <v>59.084354722422496</v>
      </c>
      <c r="K46" s="734">
        <v>40155</v>
      </c>
      <c r="L46" s="735">
        <f t="shared" si="4"/>
        <v>61.245500579586356</v>
      </c>
      <c r="M46" s="734">
        <v>25409</v>
      </c>
      <c r="N46" s="735">
        <f t="shared" si="5"/>
        <v>38.754499420413644</v>
      </c>
      <c r="O46" s="734">
        <v>15014</v>
      </c>
      <c r="P46" s="735">
        <f t="shared" si="6"/>
        <v>41.659267480577135</v>
      </c>
      <c r="Q46" s="734">
        <v>21026</v>
      </c>
      <c r="R46" s="735">
        <f t="shared" si="7"/>
        <v>58.340732519422865</v>
      </c>
    </row>
    <row r="47" spans="1:18">
      <c r="A47" s="1361"/>
      <c r="B47" s="730" t="s">
        <v>303</v>
      </c>
      <c r="C47" s="731">
        <v>10633</v>
      </c>
      <c r="D47" s="732">
        <f t="shared" si="0"/>
        <v>62.239522360103024</v>
      </c>
      <c r="E47" s="731">
        <v>6451</v>
      </c>
      <c r="F47" s="732">
        <f t="shared" si="1"/>
        <v>37.760477639896976</v>
      </c>
      <c r="G47" s="731">
        <v>3019</v>
      </c>
      <c r="H47" s="732">
        <f t="shared" si="2"/>
        <v>43.848946986201888</v>
      </c>
      <c r="I47" s="731">
        <v>3866</v>
      </c>
      <c r="J47" s="732">
        <f t="shared" si="3"/>
        <v>56.151053013798112</v>
      </c>
      <c r="K47" s="731">
        <v>45234</v>
      </c>
      <c r="L47" s="732">
        <f t="shared" si="4"/>
        <v>60.204434743258709</v>
      </c>
      <c r="M47" s="731">
        <v>29900</v>
      </c>
      <c r="N47" s="732">
        <f t="shared" si="5"/>
        <v>39.795565256741291</v>
      </c>
      <c r="O47" s="731">
        <v>17593</v>
      </c>
      <c r="P47" s="732">
        <f t="shared" si="6"/>
        <v>42.03521850285523</v>
      </c>
      <c r="Q47" s="731">
        <v>24260</v>
      </c>
      <c r="R47" s="732">
        <f t="shared" si="7"/>
        <v>57.96478149714477</v>
      </c>
    </row>
    <row r="48" spans="1:18">
      <c r="A48" s="1361"/>
      <c r="B48" s="733" t="s">
        <v>304</v>
      </c>
      <c r="C48" s="734">
        <v>8632</v>
      </c>
      <c r="D48" s="735">
        <f t="shared" si="0"/>
        <v>62.100719424460429</v>
      </c>
      <c r="E48" s="734">
        <v>5268</v>
      </c>
      <c r="F48" s="735">
        <f t="shared" si="1"/>
        <v>37.899280575539571</v>
      </c>
      <c r="G48" s="734">
        <v>2780</v>
      </c>
      <c r="H48" s="735">
        <f t="shared" si="2"/>
        <v>45.358133463860334</v>
      </c>
      <c r="I48" s="734">
        <v>3349</v>
      </c>
      <c r="J48" s="735">
        <f t="shared" si="3"/>
        <v>54.641866536139666</v>
      </c>
      <c r="K48" s="734">
        <v>39685</v>
      </c>
      <c r="L48" s="735">
        <f t="shared" si="4"/>
        <v>58.534175049411488</v>
      </c>
      <c r="M48" s="734">
        <v>28113</v>
      </c>
      <c r="N48" s="735">
        <f t="shared" si="5"/>
        <v>41.465824950588512</v>
      </c>
      <c r="O48" s="734">
        <v>16994</v>
      </c>
      <c r="P48" s="735">
        <f t="shared" si="6"/>
        <v>43.231829860846119</v>
      </c>
      <c r="Q48" s="734">
        <v>22315</v>
      </c>
      <c r="R48" s="735">
        <f t="shared" si="7"/>
        <v>56.768170139153881</v>
      </c>
    </row>
    <row r="49" spans="1:18">
      <c r="A49" s="1361"/>
      <c r="B49" s="730" t="s">
        <v>305</v>
      </c>
      <c r="C49" s="731">
        <v>9146</v>
      </c>
      <c r="D49" s="732">
        <f t="shared" si="0"/>
        <v>61.407278098563182</v>
      </c>
      <c r="E49" s="731">
        <v>5748</v>
      </c>
      <c r="F49" s="732">
        <f t="shared" si="1"/>
        <v>38.592721901436818</v>
      </c>
      <c r="G49" s="731">
        <v>2714</v>
      </c>
      <c r="H49" s="732">
        <f t="shared" si="2"/>
        <v>42.659541024834958</v>
      </c>
      <c r="I49" s="731">
        <v>3648</v>
      </c>
      <c r="J49" s="732">
        <f t="shared" si="3"/>
        <v>57.340458975165042</v>
      </c>
      <c r="K49" s="731">
        <v>54570</v>
      </c>
      <c r="L49" s="732">
        <f t="shared" si="4"/>
        <v>58.090888768243225</v>
      </c>
      <c r="M49" s="731">
        <v>39369</v>
      </c>
      <c r="N49" s="732">
        <f t="shared" si="5"/>
        <v>41.909111231756775</v>
      </c>
      <c r="O49" s="731">
        <v>20355</v>
      </c>
      <c r="P49" s="732">
        <f t="shared" si="6"/>
        <v>42.850827333585954</v>
      </c>
      <c r="Q49" s="731">
        <v>27147</v>
      </c>
      <c r="R49" s="732">
        <f t="shared" si="7"/>
        <v>57.149172666414046</v>
      </c>
    </row>
    <row r="50" spans="1:18">
      <c r="A50" s="1361"/>
      <c r="B50" s="733" t="s">
        <v>306</v>
      </c>
      <c r="C50" s="734">
        <v>8799</v>
      </c>
      <c r="D50" s="735">
        <f t="shared" si="0"/>
        <v>63.858044850860004</v>
      </c>
      <c r="E50" s="734">
        <v>4980</v>
      </c>
      <c r="F50" s="735">
        <f t="shared" si="1"/>
        <v>36.141955149139996</v>
      </c>
      <c r="G50" s="734">
        <v>2852</v>
      </c>
      <c r="H50" s="735">
        <f t="shared" si="2"/>
        <v>45.248294462954149</v>
      </c>
      <c r="I50" s="734">
        <v>3451</v>
      </c>
      <c r="J50" s="735">
        <f t="shared" si="3"/>
        <v>54.751705537045851</v>
      </c>
      <c r="K50" s="734">
        <v>54837</v>
      </c>
      <c r="L50" s="735">
        <f t="shared" si="4"/>
        <v>59.212188616902957</v>
      </c>
      <c r="M50" s="734">
        <v>37774</v>
      </c>
      <c r="N50" s="735">
        <f t="shared" si="5"/>
        <v>40.787811383097043</v>
      </c>
      <c r="O50" s="734">
        <v>21796</v>
      </c>
      <c r="P50" s="735">
        <f t="shared" si="6"/>
        <v>43.943548387096776</v>
      </c>
      <c r="Q50" s="734">
        <v>27804</v>
      </c>
      <c r="R50" s="735">
        <f t="shared" si="7"/>
        <v>56.056451612903224</v>
      </c>
    </row>
    <row r="51" spans="1:18">
      <c r="A51" s="1361"/>
      <c r="B51" s="730" t="s">
        <v>307</v>
      </c>
      <c r="C51" s="731">
        <v>8561</v>
      </c>
      <c r="D51" s="732">
        <f t="shared" si="0"/>
        <v>62.175902389425524</v>
      </c>
      <c r="E51" s="731">
        <v>5208</v>
      </c>
      <c r="F51" s="732">
        <f t="shared" si="1"/>
        <v>37.824097610574476</v>
      </c>
      <c r="G51" s="731">
        <v>2282</v>
      </c>
      <c r="H51" s="732">
        <f t="shared" si="2"/>
        <v>45.841703495379669</v>
      </c>
      <c r="I51" s="731">
        <v>2696</v>
      </c>
      <c r="J51" s="732">
        <f t="shared" si="3"/>
        <v>54.158296504620331</v>
      </c>
      <c r="K51" s="731">
        <v>54472</v>
      </c>
      <c r="L51" s="732">
        <f t="shared" si="4"/>
        <v>58.595985456423051</v>
      </c>
      <c r="M51" s="731">
        <v>38490</v>
      </c>
      <c r="N51" s="732">
        <f t="shared" si="5"/>
        <v>41.404014543576949</v>
      </c>
      <c r="O51" s="731">
        <v>21241</v>
      </c>
      <c r="P51" s="732">
        <f t="shared" si="6"/>
        <v>42.288319496705093</v>
      </c>
      <c r="Q51" s="731">
        <v>28988</v>
      </c>
      <c r="R51" s="732">
        <f t="shared" si="7"/>
        <v>57.711680503294907</v>
      </c>
    </row>
    <row r="52" spans="1:18">
      <c r="A52" s="1361"/>
      <c r="B52" s="733" t="s">
        <v>308</v>
      </c>
      <c r="C52" s="734">
        <v>6234</v>
      </c>
      <c r="D52" s="735">
        <f t="shared" si="0"/>
        <v>64.869927159209155</v>
      </c>
      <c r="E52" s="734">
        <v>3376</v>
      </c>
      <c r="F52" s="735">
        <f t="shared" si="1"/>
        <v>35.130072840790845</v>
      </c>
      <c r="G52" s="734">
        <v>2033</v>
      </c>
      <c r="H52" s="735">
        <f t="shared" si="2"/>
        <v>47.588951310861425</v>
      </c>
      <c r="I52" s="734">
        <v>2239</v>
      </c>
      <c r="J52" s="735">
        <f t="shared" si="3"/>
        <v>52.411048689138575</v>
      </c>
      <c r="K52" s="734">
        <v>42604</v>
      </c>
      <c r="L52" s="735">
        <f t="shared" si="4"/>
        <v>61.044245758826229</v>
      </c>
      <c r="M52" s="734">
        <v>27188</v>
      </c>
      <c r="N52" s="735">
        <f t="shared" si="5"/>
        <v>38.955754241173771</v>
      </c>
      <c r="O52" s="734">
        <v>15180</v>
      </c>
      <c r="P52" s="735">
        <f t="shared" si="6"/>
        <v>42.491252624212734</v>
      </c>
      <c r="Q52" s="734">
        <v>20545</v>
      </c>
      <c r="R52" s="735">
        <f t="shared" si="7"/>
        <v>57.508747375787266</v>
      </c>
    </row>
    <row r="53" spans="1:18">
      <c r="A53" s="1361"/>
      <c r="B53" s="730" t="s">
        <v>309</v>
      </c>
      <c r="C53" s="731">
        <v>8530</v>
      </c>
      <c r="D53" s="732">
        <f t="shared" si="0"/>
        <v>58.265027322404372</v>
      </c>
      <c r="E53" s="731">
        <v>6110</v>
      </c>
      <c r="F53" s="732">
        <f t="shared" si="1"/>
        <v>41.734972677595628</v>
      </c>
      <c r="G53" s="731">
        <v>3224</v>
      </c>
      <c r="H53" s="732">
        <f t="shared" si="2"/>
        <v>38.606154951502816</v>
      </c>
      <c r="I53" s="731">
        <v>5127</v>
      </c>
      <c r="J53" s="732">
        <f t="shared" si="3"/>
        <v>61.393845048497184</v>
      </c>
      <c r="K53" s="731">
        <v>51255</v>
      </c>
      <c r="L53" s="732">
        <f t="shared" si="4"/>
        <v>57.849234207288859</v>
      </c>
      <c r="M53" s="731">
        <v>37346</v>
      </c>
      <c r="N53" s="732">
        <f t="shared" si="5"/>
        <v>42.150765792711141</v>
      </c>
      <c r="O53" s="731">
        <v>22781</v>
      </c>
      <c r="P53" s="732">
        <f t="shared" si="6"/>
        <v>39.429184623639166</v>
      </c>
      <c r="Q53" s="731">
        <v>34996</v>
      </c>
      <c r="R53" s="732">
        <f t="shared" si="7"/>
        <v>60.570815376360834</v>
      </c>
    </row>
    <row r="54" spans="1:18">
      <c r="A54" s="1361"/>
      <c r="B54" s="733" t="s">
        <v>310</v>
      </c>
      <c r="C54" s="734">
        <v>8209</v>
      </c>
      <c r="D54" s="735">
        <f t="shared" si="0"/>
        <v>60.672579453067257</v>
      </c>
      <c r="E54" s="734">
        <v>5321</v>
      </c>
      <c r="F54" s="735">
        <f t="shared" si="1"/>
        <v>39.327420546932743</v>
      </c>
      <c r="G54" s="734">
        <v>3125</v>
      </c>
      <c r="H54" s="735">
        <f t="shared" si="2"/>
        <v>41.611185086551266</v>
      </c>
      <c r="I54" s="734">
        <v>4385</v>
      </c>
      <c r="J54" s="735">
        <f t="shared" si="3"/>
        <v>58.388814913448734</v>
      </c>
      <c r="K54" s="734">
        <v>47257</v>
      </c>
      <c r="L54" s="735">
        <f t="shared" si="4"/>
        <v>56.964970225897439</v>
      </c>
      <c r="M54" s="734">
        <v>35701</v>
      </c>
      <c r="N54" s="735">
        <f t="shared" si="5"/>
        <v>43.035029774102561</v>
      </c>
      <c r="O54" s="734">
        <v>25081</v>
      </c>
      <c r="P54" s="735">
        <f t="shared" si="6"/>
        <v>40.640038888438788</v>
      </c>
      <c r="Q54" s="734">
        <v>36634</v>
      </c>
      <c r="R54" s="735">
        <f t="shared" si="7"/>
        <v>59.359961111561212</v>
      </c>
    </row>
    <row r="55" spans="1:18">
      <c r="A55" s="1361"/>
      <c r="B55" s="730" t="s">
        <v>311</v>
      </c>
      <c r="C55" s="731">
        <v>8008</v>
      </c>
      <c r="D55" s="732">
        <f t="shared" si="0"/>
        <v>62.353032780503</v>
      </c>
      <c r="E55" s="731">
        <v>4835</v>
      </c>
      <c r="F55" s="732">
        <f t="shared" si="1"/>
        <v>37.646967219497</v>
      </c>
      <c r="G55" s="731">
        <v>2731</v>
      </c>
      <c r="H55" s="732">
        <f t="shared" si="2"/>
        <v>44.233884029802397</v>
      </c>
      <c r="I55" s="731">
        <v>3443</v>
      </c>
      <c r="J55" s="732">
        <f t="shared" si="3"/>
        <v>55.766115970197603</v>
      </c>
      <c r="K55" s="731">
        <v>46767</v>
      </c>
      <c r="L55" s="732">
        <f t="shared" si="4"/>
        <v>58.24687698496718</v>
      </c>
      <c r="M55" s="731">
        <v>33524</v>
      </c>
      <c r="N55" s="732">
        <f t="shared" si="5"/>
        <v>41.75312301503282</v>
      </c>
      <c r="O55" s="731">
        <v>20894</v>
      </c>
      <c r="P55" s="732">
        <f t="shared" si="6"/>
        <v>41.26639279507031</v>
      </c>
      <c r="Q55" s="731">
        <v>29738</v>
      </c>
      <c r="R55" s="732">
        <f t="shared" si="7"/>
        <v>58.73360720492969</v>
      </c>
    </row>
    <row r="56" spans="1:18">
      <c r="A56" s="1362"/>
      <c r="B56" s="742" t="s">
        <v>313</v>
      </c>
      <c r="C56" s="743">
        <v>6528</v>
      </c>
      <c r="D56" s="744">
        <f t="shared" si="0"/>
        <v>61.336089448463781</v>
      </c>
      <c r="E56" s="743">
        <v>4115</v>
      </c>
      <c r="F56" s="744">
        <f t="shared" si="1"/>
        <v>38.663910551536219</v>
      </c>
      <c r="G56" s="743">
        <v>2114</v>
      </c>
      <c r="H56" s="744">
        <f t="shared" si="2"/>
        <v>46.53312788906009</v>
      </c>
      <c r="I56" s="743">
        <v>2429</v>
      </c>
      <c r="J56" s="744">
        <f t="shared" si="3"/>
        <v>53.46687211093991</v>
      </c>
      <c r="K56" s="743">
        <v>41662</v>
      </c>
      <c r="L56" s="744">
        <f t="shared" si="4"/>
        <v>57.445018958979659</v>
      </c>
      <c r="M56" s="743">
        <v>30863</v>
      </c>
      <c r="N56" s="744">
        <f t="shared" si="5"/>
        <v>42.554981041020341</v>
      </c>
      <c r="O56" s="743">
        <v>18764</v>
      </c>
      <c r="P56" s="744">
        <f t="shared" si="6"/>
        <v>41.413405725131874</v>
      </c>
      <c r="Q56" s="743">
        <v>26545</v>
      </c>
      <c r="R56" s="744">
        <f t="shared" si="7"/>
        <v>58.586594274868126</v>
      </c>
    </row>
    <row r="57" spans="1:18">
      <c r="A57" s="1383" t="s">
        <v>316</v>
      </c>
      <c r="B57" s="739" t="s">
        <v>301</v>
      </c>
      <c r="C57" s="740">
        <v>7853</v>
      </c>
      <c r="D57" s="741">
        <f t="shared" si="0"/>
        <v>62.954946288279622</v>
      </c>
      <c r="E57" s="740">
        <v>4621</v>
      </c>
      <c r="F57" s="741">
        <f t="shared" si="1"/>
        <v>37.045053711720378</v>
      </c>
      <c r="G57" s="740">
        <v>2198</v>
      </c>
      <c r="H57" s="741">
        <f t="shared" si="2"/>
        <v>44.967266775777411</v>
      </c>
      <c r="I57" s="740">
        <v>2690</v>
      </c>
      <c r="J57" s="741">
        <f t="shared" si="3"/>
        <v>55.032733224222589</v>
      </c>
      <c r="K57" s="740">
        <v>37647</v>
      </c>
      <c r="L57" s="741">
        <f t="shared" si="4"/>
        <v>58.946857482854725</v>
      </c>
      <c r="M57" s="740">
        <v>26219</v>
      </c>
      <c r="N57" s="741">
        <f t="shared" si="5"/>
        <v>41.053142517145275</v>
      </c>
      <c r="O57" s="740">
        <v>16640</v>
      </c>
      <c r="P57" s="741">
        <f t="shared" si="6"/>
        <v>41.797493155158122</v>
      </c>
      <c r="Q57" s="740">
        <v>23171</v>
      </c>
      <c r="R57" s="741">
        <f t="shared" si="7"/>
        <v>58.202506844841878</v>
      </c>
    </row>
    <row r="58" spans="1:18">
      <c r="A58" s="1361"/>
      <c r="B58" s="733" t="s">
        <v>302</v>
      </c>
      <c r="C58" s="734">
        <v>7166</v>
      </c>
      <c r="D58" s="735">
        <f t="shared" si="0"/>
        <v>62.000346080636788</v>
      </c>
      <c r="E58" s="734">
        <v>4392</v>
      </c>
      <c r="F58" s="735">
        <f t="shared" si="1"/>
        <v>37.999653919363212</v>
      </c>
      <c r="G58" s="734">
        <v>2337</v>
      </c>
      <c r="H58" s="735">
        <f t="shared" si="2"/>
        <v>44.278135657446001</v>
      </c>
      <c r="I58" s="734">
        <v>2941</v>
      </c>
      <c r="J58" s="735">
        <f t="shared" si="3"/>
        <v>55.721864342553999</v>
      </c>
      <c r="K58" s="734">
        <v>37962</v>
      </c>
      <c r="L58" s="735">
        <f t="shared" si="4"/>
        <v>59.89775631922749</v>
      </c>
      <c r="M58" s="734">
        <v>25416</v>
      </c>
      <c r="N58" s="735">
        <f t="shared" si="5"/>
        <v>40.10224368077251</v>
      </c>
      <c r="O58" s="734">
        <v>17491</v>
      </c>
      <c r="P58" s="735">
        <f t="shared" si="6"/>
        <v>43.293482834583301</v>
      </c>
      <c r="Q58" s="734">
        <v>22910</v>
      </c>
      <c r="R58" s="735">
        <f t="shared" si="7"/>
        <v>56.706517165416699</v>
      </c>
    </row>
    <row r="59" spans="1:18">
      <c r="A59" s="1361"/>
      <c r="B59" s="730" t="s">
        <v>303</v>
      </c>
      <c r="C59" s="731">
        <v>9346</v>
      </c>
      <c r="D59" s="732">
        <f t="shared" si="0"/>
        <v>61.426224120933291</v>
      </c>
      <c r="E59" s="731">
        <v>5869</v>
      </c>
      <c r="F59" s="732">
        <f t="shared" si="1"/>
        <v>38.573775879066709</v>
      </c>
      <c r="G59" s="731">
        <v>2646</v>
      </c>
      <c r="H59" s="732">
        <f t="shared" si="2"/>
        <v>44.425789120214908</v>
      </c>
      <c r="I59" s="731">
        <v>3310</v>
      </c>
      <c r="J59" s="732">
        <f t="shared" si="3"/>
        <v>55.574210879785092</v>
      </c>
      <c r="K59" s="731">
        <v>38521</v>
      </c>
      <c r="L59" s="732">
        <f t="shared" si="4"/>
        <v>59.986607699015821</v>
      </c>
      <c r="M59" s="731">
        <v>25695</v>
      </c>
      <c r="N59" s="732">
        <f t="shared" si="5"/>
        <v>40.013392300984179</v>
      </c>
      <c r="O59" s="731">
        <v>18315</v>
      </c>
      <c r="P59" s="732">
        <f t="shared" si="6"/>
        <v>43.702872959816744</v>
      </c>
      <c r="Q59" s="731">
        <v>23593</v>
      </c>
      <c r="R59" s="732">
        <f t="shared" si="7"/>
        <v>56.297127040183256</v>
      </c>
    </row>
    <row r="60" spans="1:18">
      <c r="A60" s="1361"/>
      <c r="B60" s="733" t="s">
        <v>304</v>
      </c>
      <c r="C60" s="734">
        <v>8221</v>
      </c>
      <c r="D60" s="735">
        <f t="shared" si="0"/>
        <v>59.109864825999423</v>
      </c>
      <c r="E60" s="734">
        <v>5687</v>
      </c>
      <c r="F60" s="735">
        <f t="shared" si="1"/>
        <v>40.890135174000577</v>
      </c>
      <c r="G60" s="734">
        <v>2466</v>
      </c>
      <c r="H60" s="735">
        <f t="shared" si="2"/>
        <v>44.738751814223512</v>
      </c>
      <c r="I60" s="734">
        <v>3046</v>
      </c>
      <c r="J60" s="735">
        <f t="shared" si="3"/>
        <v>55.261248185776488</v>
      </c>
      <c r="K60" s="734">
        <v>35392</v>
      </c>
      <c r="L60" s="735">
        <f t="shared" si="4"/>
        <v>58.586326767091542</v>
      </c>
      <c r="M60" s="734">
        <v>25018</v>
      </c>
      <c r="N60" s="735">
        <f t="shared" si="5"/>
        <v>41.413673232908458</v>
      </c>
      <c r="O60" s="734">
        <v>17944</v>
      </c>
      <c r="P60" s="735">
        <f t="shared" si="6"/>
        <v>43.540716296224403</v>
      </c>
      <c r="Q60" s="734">
        <v>23268</v>
      </c>
      <c r="R60" s="735">
        <f t="shared" si="7"/>
        <v>56.459283703775597</v>
      </c>
    </row>
    <row r="61" spans="1:18">
      <c r="A61" s="1361"/>
      <c r="B61" s="730" t="s">
        <v>305</v>
      </c>
      <c r="C61" s="731">
        <v>8363</v>
      </c>
      <c r="D61" s="732">
        <f t="shared" si="0"/>
        <v>61.316812082997288</v>
      </c>
      <c r="E61" s="731">
        <v>5276</v>
      </c>
      <c r="F61" s="732">
        <f t="shared" si="1"/>
        <v>38.683187917002712</v>
      </c>
      <c r="G61" s="731">
        <v>2646</v>
      </c>
      <c r="H61" s="732">
        <f t="shared" si="2"/>
        <v>44.403423393186777</v>
      </c>
      <c r="I61" s="731">
        <v>3313</v>
      </c>
      <c r="J61" s="732">
        <f t="shared" si="3"/>
        <v>55.596576606813223</v>
      </c>
      <c r="K61" s="731">
        <v>41358</v>
      </c>
      <c r="L61" s="732">
        <f t="shared" si="4"/>
        <v>59.686543901171852</v>
      </c>
      <c r="M61" s="731">
        <v>27934</v>
      </c>
      <c r="N61" s="732">
        <f t="shared" si="5"/>
        <v>40.313456098828148</v>
      </c>
      <c r="O61" s="731">
        <v>21156</v>
      </c>
      <c r="P61" s="732">
        <f t="shared" si="6"/>
        <v>45.037680418955169</v>
      </c>
      <c r="Q61" s="731">
        <v>25818</v>
      </c>
      <c r="R61" s="732">
        <f t="shared" si="7"/>
        <v>54.962319581044831</v>
      </c>
    </row>
    <row r="62" spans="1:18">
      <c r="A62" s="1361"/>
      <c r="B62" s="733" t="s">
        <v>306</v>
      </c>
      <c r="C62" s="734">
        <v>7943</v>
      </c>
      <c r="D62" s="735">
        <f t="shared" si="0"/>
        <v>62.030456852791879</v>
      </c>
      <c r="E62" s="734">
        <v>4862</v>
      </c>
      <c r="F62" s="735">
        <f t="shared" si="1"/>
        <v>37.969543147208121</v>
      </c>
      <c r="G62" s="734">
        <v>2624</v>
      </c>
      <c r="H62" s="735">
        <f t="shared" si="2"/>
        <v>43.193415637860085</v>
      </c>
      <c r="I62" s="734">
        <v>3451</v>
      </c>
      <c r="J62" s="735">
        <f t="shared" si="3"/>
        <v>56.806584362139915</v>
      </c>
      <c r="K62" s="734">
        <v>46078</v>
      </c>
      <c r="L62" s="735">
        <f t="shared" si="4"/>
        <v>60.736835167732153</v>
      </c>
      <c r="M62" s="734">
        <v>29787</v>
      </c>
      <c r="N62" s="735">
        <f t="shared" si="5"/>
        <v>39.263164832267847</v>
      </c>
      <c r="O62" s="734">
        <v>24420</v>
      </c>
      <c r="P62" s="735">
        <f t="shared" si="6"/>
        <v>45.050363428402761</v>
      </c>
      <c r="Q62" s="734">
        <v>29786</v>
      </c>
      <c r="R62" s="735">
        <f t="shared" si="7"/>
        <v>54.949636571597239</v>
      </c>
    </row>
    <row r="63" spans="1:18">
      <c r="A63" s="1361"/>
      <c r="B63" s="730" t="s">
        <v>307</v>
      </c>
      <c r="C63" s="731">
        <v>8111</v>
      </c>
      <c r="D63" s="732">
        <f t="shared" si="0"/>
        <v>62.39710746980537</v>
      </c>
      <c r="E63" s="731">
        <v>4888</v>
      </c>
      <c r="F63" s="732">
        <f t="shared" si="1"/>
        <v>37.60289253019463</v>
      </c>
      <c r="G63" s="731">
        <v>2555</v>
      </c>
      <c r="H63" s="732">
        <f t="shared" si="2"/>
        <v>42.768664211583527</v>
      </c>
      <c r="I63" s="731">
        <v>3419</v>
      </c>
      <c r="J63" s="732">
        <f t="shared" si="3"/>
        <v>57.231335788416473</v>
      </c>
      <c r="K63" s="731">
        <v>48764</v>
      </c>
      <c r="L63" s="732">
        <f t="shared" si="4"/>
        <v>59.206196957371638</v>
      </c>
      <c r="M63" s="731">
        <v>33599</v>
      </c>
      <c r="N63" s="732">
        <f t="shared" si="5"/>
        <v>40.793803042628362</v>
      </c>
      <c r="O63" s="731">
        <v>23860</v>
      </c>
      <c r="P63" s="732">
        <f t="shared" si="6"/>
        <v>42.856629665553044</v>
      </c>
      <c r="Q63" s="731">
        <v>31814</v>
      </c>
      <c r="R63" s="732">
        <f t="shared" si="7"/>
        <v>57.143370334446956</v>
      </c>
    </row>
    <row r="64" spans="1:18">
      <c r="A64" s="1361"/>
      <c r="B64" s="733" t="s">
        <v>308</v>
      </c>
      <c r="C64" s="734">
        <v>5400</v>
      </c>
      <c r="D64" s="735">
        <f t="shared" si="0"/>
        <v>62.812609049668488</v>
      </c>
      <c r="E64" s="734">
        <v>3197</v>
      </c>
      <c r="F64" s="735">
        <f t="shared" si="1"/>
        <v>37.187390950331512</v>
      </c>
      <c r="G64" s="734">
        <v>1841</v>
      </c>
      <c r="H64" s="735">
        <f t="shared" si="2"/>
        <v>45.716414204122174</v>
      </c>
      <c r="I64" s="734">
        <v>2186</v>
      </c>
      <c r="J64" s="735">
        <f t="shared" si="3"/>
        <v>54.283585795877826</v>
      </c>
      <c r="K64" s="734">
        <v>33933</v>
      </c>
      <c r="L64" s="735">
        <f t="shared" si="4"/>
        <v>62.755215268530847</v>
      </c>
      <c r="M64" s="734">
        <v>20139</v>
      </c>
      <c r="N64" s="735">
        <f t="shared" si="5"/>
        <v>37.244784731469153</v>
      </c>
      <c r="O64" s="734">
        <v>14818</v>
      </c>
      <c r="P64" s="735">
        <f t="shared" si="6"/>
        <v>42.770962620868815</v>
      </c>
      <c r="Q64" s="734">
        <v>19827</v>
      </c>
      <c r="R64" s="735">
        <f t="shared" si="7"/>
        <v>57.229037379131185</v>
      </c>
    </row>
    <row r="65" spans="1:18">
      <c r="A65" s="1361"/>
      <c r="B65" s="730" t="s">
        <v>309</v>
      </c>
      <c r="C65" s="731">
        <v>7618</v>
      </c>
      <c r="D65" s="732">
        <f t="shared" si="0"/>
        <v>58.050750590566182</v>
      </c>
      <c r="E65" s="731">
        <v>5505</v>
      </c>
      <c r="F65" s="732">
        <f t="shared" si="1"/>
        <v>41.949249409433818</v>
      </c>
      <c r="G65" s="731">
        <v>3237</v>
      </c>
      <c r="H65" s="732">
        <f t="shared" si="2"/>
        <v>39.274447949526817</v>
      </c>
      <c r="I65" s="731">
        <v>5005</v>
      </c>
      <c r="J65" s="732">
        <f t="shared" si="3"/>
        <v>60.725552050473183</v>
      </c>
      <c r="K65" s="731">
        <v>37894</v>
      </c>
      <c r="L65" s="732">
        <f t="shared" si="4"/>
        <v>58.232166456649352</v>
      </c>
      <c r="M65" s="731">
        <v>27180</v>
      </c>
      <c r="N65" s="732">
        <f t="shared" si="5"/>
        <v>41.767833543350648</v>
      </c>
      <c r="O65" s="731">
        <v>22074</v>
      </c>
      <c r="P65" s="732">
        <f t="shared" si="6"/>
        <v>40.889893301719027</v>
      </c>
      <c r="Q65" s="731">
        <v>31910</v>
      </c>
      <c r="R65" s="732">
        <f t="shared" si="7"/>
        <v>59.110106698280973</v>
      </c>
    </row>
    <row r="66" spans="1:18">
      <c r="A66" s="1361"/>
      <c r="B66" s="733" t="s">
        <v>310</v>
      </c>
      <c r="C66" s="734">
        <v>8512</v>
      </c>
      <c r="D66" s="735">
        <f t="shared" si="0"/>
        <v>54.19239829375438</v>
      </c>
      <c r="E66" s="734">
        <v>7195</v>
      </c>
      <c r="F66" s="735">
        <f t="shared" si="1"/>
        <v>45.80760170624562</v>
      </c>
      <c r="G66" s="734">
        <v>3875</v>
      </c>
      <c r="H66" s="735">
        <f t="shared" si="2"/>
        <v>26.833321792119659</v>
      </c>
      <c r="I66" s="734">
        <v>10566</v>
      </c>
      <c r="J66" s="735">
        <f t="shared" si="3"/>
        <v>73.166678207880338</v>
      </c>
      <c r="K66" s="734">
        <v>41976</v>
      </c>
      <c r="L66" s="735">
        <f t="shared" si="4"/>
        <v>58.556183301946014</v>
      </c>
      <c r="M66" s="734">
        <v>29709</v>
      </c>
      <c r="N66" s="735">
        <f t="shared" si="5"/>
        <v>41.443816698053986</v>
      </c>
      <c r="O66" s="734">
        <v>28129</v>
      </c>
      <c r="P66" s="735">
        <f t="shared" si="6"/>
        <v>41.179054004596757</v>
      </c>
      <c r="Q66" s="734">
        <v>40180</v>
      </c>
      <c r="R66" s="735">
        <f t="shared" si="7"/>
        <v>58.820945995403243</v>
      </c>
    </row>
    <row r="67" spans="1:18">
      <c r="A67" s="1361"/>
      <c r="B67" s="730" t="s">
        <v>311</v>
      </c>
      <c r="C67" s="731">
        <v>7377</v>
      </c>
      <c r="D67" s="732">
        <f t="shared" si="0"/>
        <v>56.124467437614122</v>
      </c>
      <c r="E67" s="731">
        <v>5767</v>
      </c>
      <c r="F67" s="732">
        <f t="shared" si="1"/>
        <v>43.875532562385878</v>
      </c>
      <c r="G67" s="731">
        <v>2700</v>
      </c>
      <c r="H67" s="732">
        <f t="shared" si="2"/>
        <v>28.370284753598824</v>
      </c>
      <c r="I67" s="731">
        <v>6817</v>
      </c>
      <c r="J67" s="732">
        <f t="shared" si="3"/>
        <v>71.629715246401176</v>
      </c>
      <c r="K67" s="731">
        <v>37465</v>
      </c>
      <c r="L67" s="732">
        <f t="shared" si="4"/>
        <v>59.807161215139757</v>
      </c>
      <c r="M67" s="731">
        <v>25178</v>
      </c>
      <c r="N67" s="732">
        <f t="shared" si="5"/>
        <v>40.192838784860243</v>
      </c>
      <c r="O67" s="731">
        <v>22272</v>
      </c>
      <c r="P67" s="732">
        <f t="shared" si="6"/>
        <v>43.751227753113582</v>
      </c>
      <c r="Q67" s="731">
        <v>28634</v>
      </c>
      <c r="R67" s="732">
        <f t="shared" si="7"/>
        <v>56.248772246886418</v>
      </c>
    </row>
    <row r="68" spans="1:18">
      <c r="A68" s="1362"/>
      <c r="B68" s="742" t="s">
        <v>313</v>
      </c>
      <c r="C68" s="743">
        <v>6062</v>
      </c>
      <c r="D68" s="744">
        <f t="shared" si="0"/>
        <v>55.477258167841129</v>
      </c>
      <c r="E68" s="743">
        <v>4865</v>
      </c>
      <c r="F68" s="744">
        <f t="shared" si="1"/>
        <v>44.522741832158871</v>
      </c>
      <c r="G68" s="743">
        <v>2085</v>
      </c>
      <c r="H68" s="744">
        <f t="shared" si="2"/>
        <v>29.909625591737196</v>
      </c>
      <c r="I68" s="743">
        <v>4886</v>
      </c>
      <c r="J68" s="744">
        <f t="shared" si="3"/>
        <v>70.090374408262804</v>
      </c>
      <c r="K68" s="743">
        <v>31750</v>
      </c>
      <c r="L68" s="744">
        <f t="shared" si="4"/>
        <v>57.80294203320711</v>
      </c>
      <c r="M68" s="743">
        <v>23178</v>
      </c>
      <c r="N68" s="744">
        <f t="shared" si="5"/>
        <v>42.19705796679289</v>
      </c>
      <c r="O68" s="743">
        <v>19895</v>
      </c>
      <c r="P68" s="744">
        <f t="shared" si="6"/>
        <v>42.758279782501234</v>
      </c>
      <c r="Q68" s="743">
        <v>26634</v>
      </c>
      <c r="R68" s="744">
        <f t="shared" si="7"/>
        <v>57.241720217498766</v>
      </c>
    </row>
    <row r="69" spans="1:18">
      <c r="A69" s="1360" t="s">
        <v>317</v>
      </c>
      <c r="B69" s="730" t="s">
        <v>301</v>
      </c>
      <c r="C69" s="731">
        <v>8406</v>
      </c>
      <c r="D69" s="732">
        <f t="shared" si="0"/>
        <v>57.701812191103791</v>
      </c>
      <c r="E69" s="731">
        <v>6162</v>
      </c>
      <c r="F69" s="732">
        <f t="shared" si="1"/>
        <v>42.298187808896209</v>
      </c>
      <c r="G69" s="731">
        <v>2521</v>
      </c>
      <c r="H69" s="732">
        <f t="shared" si="2"/>
        <v>32.988746401465583</v>
      </c>
      <c r="I69" s="731">
        <v>5121</v>
      </c>
      <c r="J69" s="732">
        <f t="shared" si="3"/>
        <v>67.01125359853441</v>
      </c>
      <c r="K69" s="731">
        <v>34727</v>
      </c>
      <c r="L69" s="732">
        <f t="shared" si="4"/>
        <v>59.565016037460765</v>
      </c>
      <c r="M69" s="731">
        <v>23574</v>
      </c>
      <c r="N69" s="732">
        <f t="shared" si="5"/>
        <v>40.434983962539235</v>
      </c>
      <c r="O69" s="731">
        <v>19011</v>
      </c>
      <c r="P69" s="732">
        <f t="shared" si="6"/>
        <v>42.477935426209363</v>
      </c>
      <c r="Q69" s="731">
        <v>25744</v>
      </c>
      <c r="R69" s="732">
        <f t="shared" si="7"/>
        <v>57.522064573790637</v>
      </c>
    </row>
    <row r="70" spans="1:18">
      <c r="A70" s="1361"/>
      <c r="B70" s="733" t="s">
        <v>302</v>
      </c>
      <c r="C70" s="734">
        <v>7543</v>
      </c>
      <c r="D70" s="735">
        <f t="shared" si="0"/>
        <v>55.524475524475527</v>
      </c>
      <c r="E70" s="734">
        <v>6042</v>
      </c>
      <c r="F70" s="735">
        <f t="shared" si="1"/>
        <v>44.475524475524473</v>
      </c>
      <c r="G70" s="734">
        <v>2581</v>
      </c>
      <c r="H70" s="735">
        <f t="shared" si="2"/>
        <v>33.489035941352014</v>
      </c>
      <c r="I70" s="734">
        <v>5126</v>
      </c>
      <c r="J70" s="735">
        <f t="shared" si="3"/>
        <v>66.510964058647986</v>
      </c>
      <c r="K70" s="734">
        <v>33167</v>
      </c>
      <c r="L70" s="735">
        <f t="shared" si="4"/>
        <v>59.982999963829712</v>
      </c>
      <c r="M70" s="734">
        <v>22127</v>
      </c>
      <c r="N70" s="735">
        <f t="shared" si="5"/>
        <v>40.017000036170288</v>
      </c>
      <c r="O70" s="734">
        <v>18485</v>
      </c>
      <c r="P70" s="735">
        <f t="shared" si="6"/>
        <v>44.05596072262739</v>
      </c>
      <c r="Q70" s="734">
        <v>23473</v>
      </c>
      <c r="R70" s="735">
        <f t="shared" si="7"/>
        <v>55.94403927737261</v>
      </c>
    </row>
    <row r="71" spans="1:18">
      <c r="A71" s="1361"/>
      <c r="B71" s="730" t="s">
        <v>303</v>
      </c>
      <c r="C71" s="731">
        <v>7501</v>
      </c>
      <c r="D71" s="732">
        <f t="shared" si="0"/>
        <v>54.410271289714203</v>
      </c>
      <c r="E71" s="731">
        <v>6285</v>
      </c>
      <c r="F71" s="732">
        <f t="shared" si="1"/>
        <v>45.589728710285797</v>
      </c>
      <c r="G71" s="731">
        <v>2747</v>
      </c>
      <c r="H71" s="732">
        <f t="shared" si="2"/>
        <v>33.726212400245551</v>
      </c>
      <c r="I71" s="731">
        <v>5398</v>
      </c>
      <c r="J71" s="732">
        <f t="shared" si="3"/>
        <v>66.273787599754456</v>
      </c>
      <c r="K71" s="731">
        <v>32222</v>
      </c>
      <c r="L71" s="732">
        <f t="shared" si="4"/>
        <v>59.520466972070338</v>
      </c>
      <c r="M71" s="731">
        <v>21914</v>
      </c>
      <c r="N71" s="732">
        <f t="shared" si="5"/>
        <v>40.479533027929662</v>
      </c>
      <c r="O71" s="731">
        <v>18103</v>
      </c>
      <c r="P71" s="732">
        <f t="shared" si="6"/>
        <v>44.401658041254812</v>
      </c>
      <c r="Q71" s="731">
        <v>22668</v>
      </c>
      <c r="R71" s="732">
        <f t="shared" si="7"/>
        <v>55.598341958745188</v>
      </c>
    </row>
    <row r="72" spans="1:18">
      <c r="A72" s="1361"/>
      <c r="B72" s="733" t="s">
        <v>304</v>
      </c>
      <c r="C72" s="734">
        <v>7888</v>
      </c>
      <c r="D72" s="735">
        <f t="shared" si="0"/>
        <v>56.194343520695305</v>
      </c>
      <c r="E72" s="734">
        <v>6149</v>
      </c>
      <c r="F72" s="735">
        <f t="shared" si="1"/>
        <v>43.805656479304695</v>
      </c>
      <c r="G72" s="734">
        <v>2895</v>
      </c>
      <c r="H72" s="735">
        <f t="shared" si="2"/>
        <v>35.495340853359487</v>
      </c>
      <c r="I72" s="734">
        <v>5261</v>
      </c>
      <c r="J72" s="735">
        <f t="shared" si="3"/>
        <v>64.504659146640506</v>
      </c>
      <c r="K72" s="734">
        <v>37465</v>
      </c>
      <c r="L72" s="735">
        <f t="shared" si="4"/>
        <v>59.577005645225412</v>
      </c>
      <c r="M72" s="734">
        <v>25420</v>
      </c>
      <c r="N72" s="735">
        <f t="shared" si="5"/>
        <v>40.422994354774588</v>
      </c>
      <c r="O72" s="734">
        <v>20718</v>
      </c>
      <c r="P72" s="735">
        <f t="shared" si="6"/>
        <v>43.947139554122565</v>
      </c>
      <c r="Q72" s="734">
        <v>26425</v>
      </c>
      <c r="R72" s="735">
        <f t="shared" si="7"/>
        <v>56.052860445877435</v>
      </c>
    </row>
    <row r="73" spans="1:18">
      <c r="A73" s="1361"/>
      <c r="B73" s="730" t="s">
        <v>305</v>
      </c>
      <c r="C73" s="731">
        <v>7139</v>
      </c>
      <c r="D73" s="732">
        <f t="shared" si="0"/>
        <v>56.542056074766357</v>
      </c>
      <c r="E73" s="731">
        <v>5487</v>
      </c>
      <c r="F73" s="732">
        <f t="shared" si="1"/>
        <v>43.457943925233643</v>
      </c>
      <c r="G73" s="731">
        <v>2791</v>
      </c>
      <c r="H73" s="732">
        <f t="shared" si="2"/>
        <v>37.983124659771363</v>
      </c>
      <c r="I73" s="731">
        <v>4557</v>
      </c>
      <c r="J73" s="732">
        <f t="shared" si="3"/>
        <v>62.016875340228637</v>
      </c>
      <c r="K73" s="731">
        <v>38990</v>
      </c>
      <c r="L73" s="732">
        <f t="shared" si="4"/>
        <v>60.212496525311181</v>
      </c>
      <c r="M73" s="731">
        <v>25764</v>
      </c>
      <c r="N73" s="732">
        <f t="shared" si="5"/>
        <v>39.787503474688819</v>
      </c>
      <c r="O73" s="731">
        <v>24240</v>
      </c>
      <c r="P73" s="732">
        <f t="shared" si="6"/>
        <v>46.679119567101232</v>
      </c>
      <c r="Q73" s="731">
        <v>27689</v>
      </c>
      <c r="R73" s="732">
        <f t="shared" si="7"/>
        <v>53.320880432898768</v>
      </c>
    </row>
    <row r="74" spans="1:18">
      <c r="A74" s="1361"/>
      <c r="B74" s="733" t="s">
        <v>306</v>
      </c>
      <c r="C74" s="734">
        <v>7093</v>
      </c>
      <c r="D74" s="735">
        <f t="shared" ref="D74:D137" si="8">100*C74/(C74+E74)</f>
        <v>57.690117934119563</v>
      </c>
      <c r="E74" s="734">
        <v>5202</v>
      </c>
      <c r="F74" s="735">
        <f t="shared" ref="F74:F137" si="9">100*E74/(C74+E74)</f>
        <v>42.309882065880437</v>
      </c>
      <c r="G74" s="734">
        <v>2673</v>
      </c>
      <c r="H74" s="735">
        <f t="shared" ref="H74:H137" si="10">100*G74/(G74+I74)</f>
        <v>38.136681409616209</v>
      </c>
      <c r="I74" s="734">
        <v>4336</v>
      </c>
      <c r="J74" s="735">
        <f t="shared" ref="J74:J137" si="11">100*I74/(G74+I74)</f>
        <v>61.863318590383791</v>
      </c>
      <c r="K74" s="734">
        <v>42774</v>
      </c>
      <c r="L74" s="735">
        <f t="shared" ref="L74:L137" si="12">100*K74/(K74+M74)</f>
        <v>60.525533811605889</v>
      </c>
      <c r="M74" s="734">
        <v>27897</v>
      </c>
      <c r="N74" s="735">
        <f t="shared" ref="N74:N137" si="13">100*M74/(K74+M74)</f>
        <v>39.474466188394111</v>
      </c>
      <c r="O74" s="734">
        <v>26547</v>
      </c>
      <c r="P74" s="735">
        <f t="shared" ref="P74:P137" si="14">100*O74/(O74+Q74)</f>
        <v>46.839932246453529</v>
      </c>
      <c r="Q74" s="734">
        <v>30129</v>
      </c>
      <c r="R74" s="735">
        <f t="shared" ref="R74:R137" si="15">100*Q74/(O74+Q74)</f>
        <v>53.160067753546471</v>
      </c>
    </row>
    <row r="75" spans="1:18">
      <c r="A75" s="1361"/>
      <c r="B75" s="730" t="s">
        <v>307</v>
      </c>
      <c r="C75" s="731">
        <v>7716</v>
      </c>
      <c r="D75" s="732">
        <f t="shared" si="8"/>
        <v>56.627036547776306</v>
      </c>
      <c r="E75" s="731">
        <v>5910</v>
      </c>
      <c r="F75" s="732">
        <f t="shared" si="9"/>
        <v>43.372963452223694</v>
      </c>
      <c r="G75" s="731">
        <v>2771</v>
      </c>
      <c r="H75" s="732">
        <f t="shared" si="10"/>
        <v>38.72816212438854</v>
      </c>
      <c r="I75" s="731">
        <v>4384</v>
      </c>
      <c r="J75" s="732">
        <f t="shared" si="11"/>
        <v>61.27183787561146</v>
      </c>
      <c r="K75" s="731">
        <v>51032</v>
      </c>
      <c r="L75" s="732">
        <f t="shared" si="12"/>
        <v>59.506290884921697</v>
      </c>
      <c r="M75" s="731">
        <v>34727</v>
      </c>
      <c r="N75" s="732">
        <f t="shared" si="13"/>
        <v>40.493709115078303</v>
      </c>
      <c r="O75" s="731">
        <v>27546</v>
      </c>
      <c r="P75" s="732">
        <f t="shared" si="14"/>
        <v>44.998039728175641</v>
      </c>
      <c r="Q75" s="731">
        <v>33670</v>
      </c>
      <c r="R75" s="732">
        <f t="shared" si="15"/>
        <v>55.001960271824359</v>
      </c>
    </row>
    <row r="76" spans="1:18">
      <c r="A76" s="1361"/>
      <c r="B76" s="733" t="s">
        <v>308</v>
      </c>
      <c r="C76" s="734">
        <v>5239</v>
      </c>
      <c r="D76" s="735">
        <f t="shared" si="8"/>
        <v>58.825510891533796</v>
      </c>
      <c r="E76" s="734">
        <v>3667</v>
      </c>
      <c r="F76" s="735">
        <f t="shared" si="9"/>
        <v>41.174489108466204</v>
      </c>
      <c r="G76" s="734">
        <v>1797</v>
      </c>
      <c r="H76" s="735">
        <f t="shared" si="10"/>
        <v>39.880159786950735</v>
      </c>
      <c r="I76" s="734">
        <v>2709</v>
      </c>
      <c r="J76" s="735">
        <f t="shared" si="11"/>
        <v>60.119840213049265</v>
      </c>
      <c r="K76" s="734">
        <v>32964</v>
      </c>
      <c r="L76" s="735">
        <f t="shared" si="12"/>
        <v>62.584724041692773</v>
      </c>
      <c r="M76" s="734">
        <v>19707</v>
      </c>
      <c r="N76" s="735">
        <f t="shared" si="13"/>
        <v>37.415275958307227</v>
      </c>
      <c r="O76" s="734">
        <v>15967</v>
      </c>
      <c r="P76" s="735">
        <f t="shared" si="14"/>
        <v>44.158968969522654</v>
      </c>
      <c r="Q76" s="734">
        <v>20191</v>
      </c>
      <c r="R76" s="735">
        <f t="shared" si="15"/>
        <v>55.841031030477346</v>
      </c>
    </row>
    <row r="77" spans="1:18">
      <c r="A77" s="1361"/>
      <c r="B77" s="730" t="s">
        <v>309</v>
      </c>
      <c r="C77" s="731">
        <v>7910</v>
      </c>
      <c r="D77" s="732">
        <f t="shared" si="8"/>
        <v>54.259843599945121</v>
      </c>
      <c r="E77" s="731">
        <v>6668</v>
      </c>
      <c r="F77" s="732">
        <f t="shared" si="9"/>
        <v>45.740156400054879</v>
      </c>
      <c r="G77" s="731">
        <v>3690</v>
      </c>
      <c r="H77" s="732">
        <f t="shared" si="10"/>
        <v>35.019455252918291</v>
      </c>
      <c r="I77" s="731">
        <v>6847</v>
      </c>
      <c r="J77" s="732">
        <f t="shared" si="11"/>
        <v>64.980544747081709</v>
      </c>
      <c r="K77" s="731">
        <v>41022</v>
      </c>
      <c r="L77" s="732">
        <f t="shared" si="12"/>
        <v>58.120457346878055</v>
      </c>
      <c r="M77" s="731">
        <v>29559</v>
      </c>
      <c r="N77" s="732">
        <f t="shared" si="13"/>
        <v>41.879542653121945</v>
      </c>
      <c r="O77" s="731">
        <v>26556</v>
      </c>
      <c r="P77" s="732">
        <f t="shared" si="14"/>
        <v>42.132986403084296</v>
      </c>
      <c r="Q77" s="731">
        <v>36473</v>
      </c>
      <c r="R77" s="732">
        <f t="shared" si="15"/>
        <v>57.867013596915704</v>
      </c>
    </row>
    <row r="78" spans="1:18">
      <c r="A78" s="1361"/>
      <c r="B78" s="733" t="s">
        <v>310</v>
      </c>
      <c r="C78" s="734">
        <v>8541</v>
      </c>
      <c r="D78" s="735">
        <f t="shared" si="8"/>
        <v>54.481086942654848</v>
      </c>
      <c r="E78" s="734">
        <v>7136</v>
      </c>
      <c r="F78" s="735">
        <f t="shared" si="9"/>
        <v>45.518913057345152</v>
      </c>
      <c r="G78" s="734">
        <v>4199</v>
      </c>
      <c r="H78" s="735">
        <f t="shared" si="10"/>
        <v>36.471814470598453</v>
      </c>
      <c r="I78" s="734">
        <v>7314</v>
      </c>
      <c r="J78" s="735">
        <f t="shared" si="11"/>
        <v>63.528185529401547</v>
      </c>
      <c r="K78" s="734">
        <v>45473</v>
      </c>
      <c r="L78" s="735">
        <f t="shared" si="12"/>
        <v>59.025947896519945</v>
      </c>
      <c r="M78" s="734">
        <v>31566</v>
      </c>
      <c r="N78" s="735">
        <f t="shared" si="13"/>
        <v>40.974052103480055</v>
      </c>
      <c r="O78" s="734">
        <v>33917</v>
      </c>
      <c r="P78" s="735">
        <f t="shared" si="14"/>
        <v>43.7825138446048</v>
      </c>
      <c r="Q78" s="734">
        <v>43550</v>
      </c>
      <c r="R78" s="735">
        <f t="shared" si="15"/>
        <v>56.2174861553952</v>
      </c>
    </row>
    <row r="79" spans="1:18">
      <c r="A79" s="1361"/>
      <c r="B79" s="730" t="s">
        <v>311</v>
      </c>
      <c r="C79" s="731">
        <v>7300</v>
      </c>
      <c r="D79" s="732">
        <f t="shared" si="8"/>
        <v>55.165117509257158</v>
      </c>
      <c r="E79" s="731">
        <v>5933</v>
      </c>
      <c r="F79" s="732">
        <f t="shared" si="9"/>
        <v>44.834882490742842</v>
      </c>
      <c r="G79" s="731">
        <v>3183</v>
      </c>
      <c r="H79" s="732">
        <f t="shared" si="10"/>
        <v>37.003022552894677</v>
      </c>
      <c r="I79" s="731">
        <v>5419</v>
      </c>
      <c r="J79" s="732">
        <f t="shared" si="11"/>
        <v>62.996977447105323</v>
      </c>
      <c r="K79" s="731">
        <v>38884</v>
      </c>
      <c r="L79" s="732">
        <f t="shared" si="12"/>
        <v>59.80497708326925</v>
      </c>
      <c r="M79" s="731">
        <v>26134</v>
      </c>
      <c r="N79" s="732">
        <f t="shared" si="13"/>
        <v>40.19502291673075</v>
      </c>
      <c r="O79" s="731">
        <v>25357</v>
      </c>
      <c r="P79" s="732">
        <f t="shared" si="14"/>
        <v>43.238865016028917</v>
      </c>
      <c r="Q79" s="731">
        <v>33287</v>
      </c>
      <c r="R79" s="732">
        <f t="shared" si="15"/>
        <v>56.761134983971083</v>
      </c>
    </row>
    <row r="80" spans="1:18">
      <c r="A80" s="1362"/>
      <c r="B80" s="733" t="s">
        <v>313</v>
      </c>
      <c r="C80" s="734">
        <v>9381</v>
      </c>
      <c r="D80" s="735">
        <f t="shared" si="8"/>
        <v>58.756106726794435</v>
      </c>
      <c r="E80" s="734">
        <v>6585</v>
      </c>
      <c r="F80" s="735">
        <f t="shared" si="9"/>
        <v>41.243893273205565</v>
      </c>
      <c r="G80" s="734">
        <v>3360</v>
      </c>
      <c r="H80" s="735">
        <f t="shared" si="10"/>
        <v>38.961038961038959</v>
      </c>
      <c r="I80" s="734">
        <v>5264</v>
      </c>
      <c r="J80" s="735">
        <f t="shared" si="11"/>
        <v>61.038961038961041</v>
      </c>
      <c r="K80" s="734">
        <v>37694</v>
      </c>
      <c r="L80" s="735">
        <f t="shared" si="12"/>
        <v>58.899635920433774</v>
      </c>
      <c r="M80" s="734">
        <v>26303</v>
      </c>
      <c r="N80" s="735">
        <f t="shared" si="13"/>
        <v>41.100364079566226</v>
      </c>
      <c r="O80" s="734">
        <v>24886</v>
      </c>
      <c r="P80" s="735">
        <f t="shared" si="14"/>
        <v>44.331623200798063</v>
      </c>
      <c r="Q80" s="734">
        <v>31250</v>
      </c>
      <c r="R80" s="735">
        <f t="shared" si="15"/>
        <v>55.668376799201937</v>
      </c>
    </row>
    <row r="81" spans="1:18">
      <c r="A81" s="1383" t="s">
        <v>318</v>
      </c>
      <c r="B81" s="739" t="s">
        <v>301</v>
      </c>
      <c r="C81" s="740">
        <v>8427</v>
      </c>
      <c r="D81" s="741">
        <f t="shared" si="8"/>
        <v>57.353841965561834</v>
      </c>
      <c r="E81" s="740">
        <v>6266</v>
      </c>
      <c r="F81" s="741">
        <f t="shared" si="9"/>
        <v>42.646158034438166</v>
      </c>
      <c r="G81" s="740">
        <v>2786</v>
      </c>
      <c r="H81" s="741">
        <f t="shared" si="10"/>
        <v>37.201228468420346</v>
      </c>
      <c r="I81" s="740">
        <v>4703</v>
      </c>
      <c r="J81" s="741">
        <f t="shared" si="11"/>
        <v>62.798771531579654</v>
      </c>
      <c r="K81" s="740">
        <v>39929</v>
      </c>
      <c r="L81" s="741">
        <f t="shared" si="12"/>
        <v>59.952553264965992</v>
      </c>
      <c r="M81" s="740">
        <v>26672</v>
      </c>
      <c r="N81" s="741">
        <f t="shared" si="13"/>
        <v>40.047446735034008</v>
      </c>
      <c r="O81" s="740">
        <v>21349</v>
      </c>
      <c r="P81" s="741">
        <f t="shared" si="14"/>
        <v>43.441722285528243</v>
      </c>
      <c r="Q81" s="740">
        <v>27795</v>
      </c>
      <c r="R81" s="741">
        <f t="shared" si="15"/>
        <v>56.558277714471757</v>
      </c>
    </row>
    <row r="82" spans="1:18">
      <c r="A82" s="1361"/>
      <c r="B82" s="733" t="s">
        <v>302</v>
      </c>
      <c r="C82" s="734">
        <v>7714</v>
      </c>
      <c r="D82" s="735">
        <f t="shared" si="8"/>
        <v>56.232686980609415</v>
      </c>
      <c r="E82" s="734">
        <v>6004</v>
      </c>
      <c r="F82" s="735">
        <f t="shared" si="9"/>
        <v>43.767313019390585</v>
      </c>
      <c r="G82" s="734">
        <v>3349</v>
      </c>
      <c r="H82" s="735">
        <f t="shared" si="10"/>
        <v>36.609094884127678</v>
      </c>
      <c r="I82" s="734">
        <v>5799</v>
      </c>
      <c r="J82" s="735">
        <f t="shared" si="11"/>
        <v>63.390905115872322</v>
      </c>
      <c r="K82" s="734">
        <v>36048</v>
      </c>
      <c r="L82" s="735">
        <f t="shared" si="12"/>
        <v>59.966064477492765</v>
      </c>
      <c r="M82" s="734">
        <v>24066</v>
      </c>
      <c r="N82" s="735">
        <f t="shared" si="13"/>
        <v>40.033935522507235</v>
      </c>
      <c r="O82" s="734">
        <v>20551</v>
      </c>
      <c r="P82" s="735">
        <f t="shared" si="14"/>
        <v>44.383733235427513</v>
      </c>
      <c r="Q82" s="734">
        <v>25752</v>
      </c>
      <c r="R82" s="735">
        <f t="shared" si="15"/>
        <v>55.616266764572487</v>
      </c>
    </row>
    <row r="83" spans="1:18">
      <c r="A83" s="1361"/>
      <c r="B83" s="730" t="s">
        <v>303</v>
      </c>
      <c r="C83" s="731">
        <v>8925</v>
      </c>
      <c r="D83" s="732">
        <f t="shared" si="8"/>
        <v>56.587623636824752</v>
      </c>
      <c r="E83" s="731">
        <v>6847</v>
      </c>
      <c r="F83" s="732">
        <f t="shared" si="9"/>
        <v>43.412376363175248</v>
      </c>
      <c r="G83" s="731">
        <v>3548</v>
      </c>
      <c r="H83" s="732">
        <f t="shared" si="10"/>
        <v>37.363100252737993</v>
      </c>
      <c r="I83" s="731">
        <v>5948</v>
      </c>
      <c r="J83" s="732">
        <f t="shared" si="11"/>
        <v>62.636899747262007</v>
      </c>
      <c r="K83" s="731">
        <v>39026</v>
      </c>
      <c r="L83" s="732">
        <f t="shared" si="12"/>
        <v>60.068648124490139</v>
      </c>
      <c r="M83" s="731">
        <v>25943</v>
      </c>
      <c r="N83" s="732">
        <f t="shared" si="13"/>
        <v>39.931351875509861</v>
      </c>
      <c r="O83" s="731">
        <v>22196</v>
      </c>
      <c r="P83" s="732">
        <f t="shared" si="14"/>
        <v>44.55060013648589</v>
      </c>
      <c r="Q83" s="731">
        <v>27626</v>
      </c>
      <c r="R83" s="732">
        <f t="shared" si="15"/>
        <v>55.44939986351411</v>
      </c>
    </row>
    <row r="84" spans="1:18">
      <c r="A84" s="1361"/>
      <c r="B84" s="733" t="s">
        <v>304</v>
      </c>
      <c r="C84" s="734">
        <v>9521</v>
      </c>
      <c r="D84" s="735">
        <f t="shared" si="8"/>
        <v>57.636660814819301</v>
      </c>
      <c r="E84" s="734">
        <v>6998</v>
      </c>
      <c r="F84" s="735">
        <f t="shared" si="9"/>
        <v>42.363339185180699</v>
      </c>
      <c r="G84" s="734">
        <v>3490</v>
      </c>
      <c r="H84" s="735">
        <f t="shared" si="10"/>
        <v>39.785681714546286</v>
      </c>
      <c r="I84" s="734">
        <v>5282</v>
      </c>
      <c r="J84" s="735">
        <f t="shared" si="11"/>
        <v>60.214318285453714</v>
      </c>
      <c r="K84" s="734">
        <v>37888</v>
      </c>
      <c r="L84" s="735">
        <f t="shared" si="12"/>
        <v>59.369760408668533</v>
      </c>
      <c r="M84" s="734">
        <v>25929</v>
      </c>
      <c r="N84" s="735">
        <f t="shared" si="13"/>
        <v>40.630239591331467</v>
      </c>
      <c r="O84" s="734">
        <v>22978</v>
      </c>
      <c r="P84" s="735">
        <f t="shared" si="14"/>
        <v>43.854492709367129</v>
      </c>
      <c r="Q84" s="734">
        <v>29418</v>
      </c>
      <c r="R84" s="735">
        <f t="shared" si="15"/>
        <v>56.145507290632871</v>
      </c>
    </row>
    <row r="85" spans="1:18">
      <c r="A85" s="1361"/>
      <c r="B85" s="730" t="s">
        <v>305</v>
      </c>
      <c r="C85" s="731">
        <v>8732</v>
      </c>
      <c r="D85" s="732">
        <f t="shared" si="8"/>
        <v>58.663083641249578</v>
      </c>
      <c r="E85" s="731">
        <v>6153</v>
      </c>
      <c r="F85" s="732">
        <f t="shared" si="9"/>
        <v>41.336916358750422</v>
      </c>
      <c r="G85" s="731">
        <v>3435</v>
      </c>
      <c r="H85" s="732">
        <f t="shared" si="10"/>
        <v>40.468897266729499</v>
      </c>
      <c r="I85" s="731">
        <v>5053</v>
      </c>
      <c r="J85" s="732">
        <f t="shared" si="11"/>
        <v>59.531102733270501</v>
      </c>
      <c r="K85" s="731">
        <v>42981</v>
      </c>
      <c r="L85" s="732">
        <f t="shared" si="12"/>
        <v>60.286135072585736</v>
      </c>
      <c r="M85" s="731">
        <v>28314</v>
      </c>
      <c r="N85" s="732">
        <f t="shared" si="13"/>
        <v>39.713864927414264</v>
      </c>
      <c r="O85" s="731">
        <v>27286</v>
      </c>
      <c r="P85" s="732">
        <f t="shared" si="14"/>
        <v>46.044549443131963</v>
      </c>
      <c r="Q85" s="731">
        <v>31974</v>
      </c>
      <c r="R85" s="732">
        <f t="shared" si="15"/>
        <v>53.955450556868037</v>
      </c>
    </row>
    <row r="86" spans="1:18">
      <c r="A86" s="1361"/>
      <c r="B86" s="733" t="s">
        <v>306</v>
      </c>
      <c r="C86" s="734">
        <v>8860</v>
      </c>
      <c r="D86" s="735">
        <f t="shared" si="8"/>
        <v>58.726055544508519</v>
      </c>
      <c r="E86" s="734">
        <v>6227</v>
      </c>
      <c r="F86" s="735">
        <f t="shared" si="9"/>
        <v>41.273944455491481</v>
      </c>
      <c r="G86" s="734">
        <v>3435</v>
      </c>
      <c r="H86" s="735">
        <f t="shared" si="10"/>
        <v>41.039426523297493</v>
      </c>
      <c r="I86" s="734">
        <v>4935</v>
      </c>
      <c r="J86" s="735">
        <f t="shared" si="11"/>
        <v>58.960573476702507</v>
      </c>
      <c r="K86" s="734">
        <v>50034</v>
      </c>
      <c r="L86" s="735">
        <f t="shared" si="12"/>
        <v>61.038660013907361</v>
      </c>
      <c r="M86" s="734">
        <v>31937</v>
      </c>
      <c r="N86" s="735">
        <f t="shared" si="13"/>
        <v>38.961339986092639</v>
      </c>
      <c r="O86" s="734">
        <v>32177</v>
      </c>
      <c r="P86" s="735">
        <f t="shared" si="14"/>
        <v>46.976465779023592</v>
      </c>
      <c r="Q86" s="734">
        <v>36319</v>
      </c>
      <c r="R86" s="735">
        <f t="shared" si="15"/>
        <v>53.023534220976408</v>
      </c>
    </row>
    <row r="87" spans="1:18">
      <c r="A87" s="1361"/>
      <c r="B87" s="730" t="s">
        <v>307</v>
      </c>
      <c r="C87" s="731">
        <v>9625</v>
      </c>
      <c r="D87" s="732">
        <f t="shared" si="8"/>
        <v>59.107098992876445</v>
      </c>
      <c r="E87" s="731">
        <v>6659</v>
      </c>
      <c r="F87" s="732">
        <f t="shared" si="9"/>
        <v>40.892901007123555</v>
      </c>
      <c r="G87" s="731">
        <v>3414</v>
      </c>
      <c r="H87" s="732">
        <f t="shared" si="10"/>
        <v>42.070240295748611</v>
      </c>
      <c r="I87" s="731">
        <v>4701</v>
      </c>
      <c r="J87" s="732">
        <f t="shared" si="11"/>
        <v>57.929759704251389</v>
      </c>
      <c r="K87" s="731">
        <v>55946</v>
      </c>
      <c r="L87" s="732">
        <f t="shared" si="12"/>
        <v>60.254822345959568</v>
      </c>
      <c r="M87" s="731">
        <v>36903</v>
      </c>
      <c r="N87" s="732">
        <f t="shared" si="13"/>
        <v>39.745177654040432</v>
      </c>
      <c r="O87" s="731">
        <v>30884</v>
      </c>
      <c r="P87" s="732">
        <f t="shared" si="14"/>
        <v>44.663620061317751</v>
      </c>
      <c r="Q87" s="731">
        <v>38264</v>
      </c>
      <c r="R87" s="732">
        <f t="shared" si="15"/>
        <v>55.336379938682249</v>
      </c>
    </row>
    <row r="88" spans="1:18">
      <c r="A88" s="1361"/>
      <c r="B88" s="733" t="s">
        <v>308</v>
      </c>
      <c r="C88" s="734">
        <v>5967</v>
      </c>
      <c r="D88" s="735">
        <f t="shared" si="8"/>
        <v>60.163339382940109</v>
      </c>
      <c r="E88" s="734">
        <v>3951</v>
      </c>
      <c r="F88" s="735">
        <f t="shared" si="9"/>
        <v>39.836660617059891</v>
      </c>
      <c r="G88" s="734">
        <v>2195</v>
      </c>
      <c r="H88" s="735">
        <f t="shared" si="10"/>
        <v>42.481130249661312</v>
      </c>
      <c r="I88" s="734">
        <v>2972</v>
      </c>
      <c r="J88" s="735">
        <f t="shared" si="11"/>
        <v>57.518869750338688</v>
      </c>
      <c r="K88" s="734">
        <v>36574</v>
      </c>
      <c r="L88" s="735">
        <f t="shared" si="12"/>
        <v>62.980438076870094</v>
      </c>
      <c r="M88" s="734">
        <v>21498</v>
      </c>
      <c r="N88" s="735">
        <f t="shared" si="13"/>
        <v>37.019561923129906</v>
      </c>
      <c r="O88" s="734">
        <v>18509</v>
      </c>
      <c r="P88" s="735">
        <f t="shared" si="14"/>
        <v>45.181369916516132</v>
      </c>
      <c r="Q88" s="734">
        <v>22457</v>
      </c>
      <c r="R88" s="735">
        <f t="shared" si="15"/>
        <v>54.818630083483868</v>
      </c>
    </row>
    <row r="89" spans="1:18">
      <c r="A89" s="1361"/>
      <c r="B89" s="730" t="s">
        <v>309</v>
      </c>
      <c r="C89" s="731">
        <v>10763</v>
      </c>
      <c r="D89" s="732">
        <f t="shared" si="8"/>
        <v>55.958199022564209</v>
      </c>
      <c r="E89" s="731">
        <v>8471</v>
      </c>
      <c r="F89" s="732">
        <f t="shared" si="9"/>
        <v>44.041800977435791</v>
      </c>
      <c r="G89" s="731">
        <v>4669</v>
      </c>
      <c r="H89" s="732">
        <f t="shared" si="10"/>
        <v>36.19660438793705</v>
      </c>
      <c r="I89" s="731">
        <v>8230</v>
      </c>
      <c r="J89" s="732">
        <f t="shared" si="11"/>
        <v>63.80339561206295</v>
      </c>
      <c r="K89" s="731">
        <v>48251</v>
      </c>
      <c r="L89" s="732">
        <f t="shared" si="12"/>
        <v>58.910933398449423</v>
      </c>
      <c r="M89" s="731">
        <v>33654</v>
      </c>
      <c r="N89" s="732">
        <f t="shared" si="13"/>
        <v>41.089066601550577</v>
      </c>
      <c r="O89" s="731">
        <v>32465</v>
      </c>
      <c r="P89" s="732">
        <f t="shared" si="14"/>
        <v>43.019943019943021</v>
      </c>
      <c r="Q89" s="731">
        <v>43000</v>
      </c>
      <c r="R89" s="732">
        <f t="shared" si="15"/>
        <v>56.980056980056979</v>
      </c>
    </row>
    <row r="90" spans="1:18">
      <c r="A90" s="1361"/>
      <c r="B90" s="733" t="s">
        <v>310</v>
      </c>
      <c r="C90" s="734">
        <v>12654</v>
      </c>
      <c r="D90" s="735">
        <f t="shared" si="8"/>
        <v>57.445069911022337</v>
      </c>
      <c r="E90" s="734">
        <v>9374</v>
      </c>
      <c r="F90" s="735">
        <f t="shared" si="9"/>
        <v>42.554930088977663</v>
      </c>
      <c r="G90" s="734">
        <v>5336</v>
      </c>
      <c r="H90" s="735">
        <f t="shared" si="10"/>
        <v>36.341347136143838</v>
      </c>
      <c r="I90" s="734">
        <v>9347</v>
      </c>
      <c r="J90" s="735">
        <f t="shared" si="11"/>
        <v>63.658652863856162</v>
      </c>
      <c r="K90" s="734">
        <v>50740</v>
      </c>
      <c r="L90" s="735">
        <f t="shared" si="12"/>
        <v>59.659725569965552</v>
      </c>
      <c r="M90" s="734">
        <v>34309</v>
      </c>
      <c r="N90" s="735">
        <f t="shared" si="13"/>
        <v>40.340274430034448</v>
      </c>
      <c r="O90" s="734">
        <v>35648</v>
      </c>
      <c r="P90" s="735">
        <f t="shared" si="14"/>
        <v>43.723782656690787</v>
      </c>
      <c r="Q90" s="734">
        <v>45882</v>
      </c>
      <c r="R90" s="735">
        <f t="shared" si="15"/>
        <v>56.276217343309213</v>
      </c>
    </row>
    <row r="91" spans="1:18">
      <c r="A91" s="1361"/>
      <c r="B91" s="730" t="s">
        <v>311</v>
      </c>
      <c r="C91" s="731">
        <v>9057</v>
      </c>
      <c r="D91" s="732">
        <f t="shared" si="8"/>
        <v>55.828145225913829</v>
      </c>
      <c r="E91" s="731">
        <v>7166</v>
      </c>
      <c r="F91" s="732">
        <f t="shared" si="9"/>
        <v>44.171854774086171</v>
      </c>
      <c r="G91" s="731">
        <v>3969</v>
      </c>
      <c r="H91" s="732">
        <f t="shared" si="10"/>
        <v>37.760441442298543</v>
      </c>
      <c r="I91" s="731">
        <v>6542</v>
      </c>
      <c r="J91" s="732">
        <f t="shared" si="11"/>
        <v>62.239558557701457</v>
      </c>
      <c r="K91" s="731">
        <v>43699</v>
      </c>
      <c r="L91" s="732">
        <f t="shared" si="12"/>
        <v>60.723417264187653</v>
      </c>
      <c r="M91" s="731">
        <v>28265</v>
      </c>
      <c r="N91" s="732">
        <f t="shared" si="13"/>
        <v>39.276582735812347</v>
      </c>
      <c r="O91" s="731">
        <v>26609</v>
      </c>
      <c r="P91" s="732">
        <f t="shared" si="14"/>
        <v>42.975273349806997</v>
      </c>
      <c r="Q91" s="731">
        <v>35308</v>
      </c>
      <c r="R91" s="732">
        <f t="shared" si="15"/>
        <v>57.024726650193003</v>
      </c>
    </row>
    <row r="92" spans="1:18">
      <c r="A92" s="1362"/>
      <c r="B92" s="742" t="s">
        <v>313</v>
      </c>
      <c r="C92" s="743">
        <v>8278</v>
      </c>
      <c r="D92" s="744">
        <f t="shared" si="8"/>
        <v>57.606123869171888</v>
      </c>
      <c r="E92" s="743">
        <v>6092</v>
      </c>
      <c r="F92" s="744">
        <f t="shared" si="9"/>
        <v>42.393876130828112</v>
      </c>
      <c r="G92" s="743">
        <v>3076</v>
      </c>
      <c r="H92" s="744">
        <f t="shared" si="10"/>
        <v>39.134860050890588</v>
      </c>
      <c r="I92" s="743">
        <v>4784</v>
      </c>
      <c r="J92" s="744">
        <f t="shared" si="11"/>
        <v>60.865139949109412</v>
      </c>
      <c r="K92" s="743">
        <v>43892</v>
      </c>
      <c r="L92" s="744">
        <f t="shared" si="12"/>
        <v>59.568692914240735</v>
      </c>
      <c r="M92" s="743">
        <v>29791</v>
      </c>
      <c r="N92" s="744">
        <f t="shared" si="13"/>
        <v>40.431307085759265</v>
      </c>
      <c r="O92" s="743">
        <v>28792</v>
      </c>
      <c r="P92" s="744">
        <f t="shared" si="14"/>
        <v>43.834114852932224</v>
      </c>
      <c r="Q92" s="743">
        <v>36892</v>
      </c>
      <c r="R92" s="744">
        <f t="shared" si="15"/>
        <v>56.165885147067776</v>
      </c>
    </row>
    <row r="93" spans="1:18">
      <c r="A93" s="1360" t="s">
        <v>319</v>
      </c>
      <c r="B93" s="730" t="s">
        <v>301</v>
      </c>
      <c r="C93" s="731">
        <v>10919</v>
      </c>
      <c r="D93" s="732">
        <f t="shared" si="8"/>
        <v>59.588517790875358</v>
      </c>
      <c r="E93" s="731">
        <v>7405</v>
      </c>
      <c r="F93" s="732">
        <f t="shared" si="9"/>
        <v>40.411482209124642</v>
      </c>
      <c r="G93" s="731">
        <v>3536</v>
      </c>
      <c r="H93" s="732">
        <f t="shared" si="10"/>
        <v>39.837764758900406</v>
      </c>
      <c r="I93" s="731">
        <v>5340</v>
      </c>
      <c r="J93" s="732">
        <f t="shared" si="11"/>
        <v>60.162235241099594</v>
      </c>
      <c r="K93" s="731">
        <v>45892</v>
      </c>
      <c r="L93" s="732">
        <f t="shared" si="12"/>
        <v>61.026595744680854</v>
      </c>
      <c r="M93" s="731">
        <v>29308</v>
      </c>
      <c r="N93" s="732">
        <f t="shared" si="13"/>
        <v>38.973404255319146</v>
      </c>
      <c r="O93" s="731">
        <v>24136</v>
      </c>
      <c r="P93" s="732">
        <f t="shared" si="14"/>
        <v>44.213225865543137</v>
      </c>
      <c r="Q93" s="731">
        <v>30454</v>
      </c>
      <c r="R93" s="732">
        <f t="shared" si="15"/>
        <v>55.786774134456863</v>
      </c>
    </row>
    <row r="94" spans="1:18">
      <c r="A94" s="1361"/>
      <c r="B94" s="733" t="s">
        <v>302</v>
      </c>
      <c r="C94" s="734">
        <v>10570</v>
      </c>
      <c r="D94" s="735">
        <f t="shared" si="8"/>
        <v>58.709175738724731</v>
      </c>
      <c r="E94" s="734">
        <v>7434</v>
      </c>
      <c r="F94" s="735">
        <f t="shared" si="9"/>
        <v>41.290824261275269</v>
      </c>
      <c r="G94" s="734">
        <v>3586</v>
      </c>
      <c r="H94" s="735">
        <f t="shared" si="10"/>
        <v>36.756867568675688</v>
      </c>
      <c r="I94" s="734">
        <v>6170</v>
      </c>
      <c r="J94" s="735">
        <f t="shared" si="11"/>
        <v>63.243132431324312</v>
      </c>
      <c r="K94" s="734">
        <v>43194</v>
      </c>
      <c r="L94" s="735">
        <f t="shared" si="12"/>
        <v>61.02226491862568</v>
      </c>
      <c r="M94" s="734">
        <v>27590</v>
      </c>
      <c r="N94" s="735">
        <f t="shared" si="13"/>
        <v>38.97773508137432</v>
      </c>
      <c r="O94" s="734">
        <v>23626</v>
      </c>
      <c r="P94" s="735">
        <f t="shared" si="14"/>
        <v>44.59250311426522</v>
      </c>
      <c r="Q94" s="734">
        <v>29356</v>
      </c>
      <c r="R94" s="735">
        <f t="shared" si="15"/>
        <v>55.40749688573478</v>
      </c>
    </row>
    <row r="95" spans="1:18">
      <c r="A95" s="1361"/>
      <c r="B95" s="730" t="s">
        <v>303</v>
      </c>
      <c r="C95" s="731">
        <v>11676</v>
      </c>
      <c r="D95" s="732">
        <f t="shared" si="8"/>
        <v>57.716262975778548</v>
      </c>
      <c r="E95" s="731">
        <v>8554</v>
      </c>
      <c r="F95" s="732">
        <f t="shared" si="9"/>
        <v>42.283737024221452</v>
      </c>
      <c r="G95" s="731">
        <v>4454</v>
      </c>
      <c r="H95" s="732">
        <f t="shared" si="10"/>
        <v>38.821581103460296</v>
      </c>
      <c r="I95" s="731">
        <v>7019</v>
      </c>
      <c r="J95" s="732">
        <f t="shared" si="11"/>
        <v>61.178418896539704</v>
      </c>
      <c r="K95" s="731">
        <v>47903</v>
      </c>
      <c r="L95" s="732">
        <f t="shared" si="12"/>
        <v>60.491987523519683</v>
      </c>
      <c r="M95" s="731">
        <v>31286</v>
      </c>
      <c r="N95" s="732">
        <f t="shared" si="13"/>
        <v>39.508012476480317</v>
      </c>
      <c r="O95" s="731">
        <v>27516</v>
      </c>
      <c r="P95" s="732">
        <f t="shared" si="14"/>
        <v>45.420181244944786</v>
      </c>
      <c r="Q95" s="731">
        <v>33065</v>
      </c>
      <c r="R95" s="732">
        <f t="shared" si="15"/>
        <v>54.579818755055214</v>
      </c>
    </row>
    <row r="96" spans="1:18">
      <c r="A96" s="1361"/>
      <c r="B96" s="733" t="s">
        <v>304</v>
      </c>
      <c r="C96" s="734">
        <v>10665</v>
      </c>
      <c r="D96" s="735">
        <f t="shared" si="8"/>
        <v>59.306011232831004</v>
      </c>
      <c r="E96" s="734">
        <v>7318</v>
      </c>
      <c r="F96" s="735">
        <f t="shared" si="9"/>
        <v>40.693988767168996</v>
      </c>
      <c r="G96" s="734">
        <v>3861</v>
      </c>
      <c r="H96" s="735">
        <f t="shared" si="10"/>
        <v>39.090817049711454</v>
      </c>
      <c r="I96" s="734">
        <v>6016</v>
      </c>
      <c r="J96" s="735">
        <f t="shared" si="11"/>
        <v>60.909182950288546</v>
      </c>
      <c r="K96" s="734">
        <v>45057</v>
      </c>
      <c r="L96" s="735">
        <f t="shared" si="12"/>
        <v>60.414320193081252</v>
      </c>
      <c r="M96" s="734">
        <v>29523</v>
      </c>
      <c r="N96" s="735">
        <f t="shared" si="13"/>
        <v>39.585679806918748</v>
      </c>
      <c r="O96" s="734">
        <v>26074</v>
      </c>
      <c r="P96" s="735">
        <f t="shared" si="14"/>
        <v>44.861581872300889</v>
      </c>
      <c r="Q96" s="734">
        <v>32047</v>
      </c>
      <c r="R96" s="735">
        <f t="shared" si="15"/>
        <v>55.138418127699111</v>
      </c>
    </row>
    <row r="97" spans="1:18">
      <c r="A97" s="1361"/>
      <c r="B97" s="730" t="s">
        <v>305</v>
      </c>
      <c r="C97" s="731">
        <v>10773</v>
      </c>
      <c r="D97" s="732">
        <f t="shared" si="8"/>
        <v>58.2891461962991</v>
      </c>
      <c r="E97" s="731">
        <v>7709</v>
      </c>
      <c r="F97" s="732">
        <f t="shared" si="9"/>
        <v>41.7108538037009</v>
      </c>
      <c r="G97" s="731">
        <v>3999</v>
      </c>
      <c r="H97" s="732">
        <f t="shared" si="10"/>
        <v>40.002000600180054</v>
      </c>
      <c r="I97" s="731">
        <v>5998</v>
      </c>
      <c r="J97" s="732">
        <f t="shared" si="11"/>
        <v>59.997999399819946</v>
      </c>
      <c r="K97" s="731">
        <v>50233</v>
      </c>
      <c r="L97" s="732">
        <f t="shared" si="12"/>
        <v>60.755926463473635</v>
      </c>
      <c r="M97" s="731">
        <v>32447</v>
      </c>
      <c r="N97" s="732">
        <f t="shared" si="13"/>
        <v>39.244073536526365</v>
      </c>
      <c r="O97" s="731">
        <v>31440</v>
      </c>
      <c r="P97" s="732">
        <f t="shared" si="14"/>
        <v>46.331363562681446</v>
      </c>
      <c r="Q97" s="731">
        <v>36419</v>
      </c>
      <c r="R97" s="732">
        <f t="shared" si="15"/>
        <v>53.668636437318554</v>
      </c>
    </row>
    <row r="98" spans="1:18">
      <c r="A98" s="1361"/>
      <c r="B98" s="733" t="s">
        <v>306</v>
      </c>
      <c r="C98" s="734">
        <v>10987</v>
      </c>
      <c r="D98" s="735">
        <f t="shared" si="8"/>
        <v>58.798030611152733</v>
      </c>
      <c r="E98" s="734">
        <v>7699</v>
      </c>
      <c r="F98" s="735">
        <f t="shared" si="9"/>
        <v>41.201969388847267</v>
      </c>
      <c r="G98" s="734">
        <v>4444</v>
      </c>
      <c r="H98" s="735">
        <f t="shared" si="10"/>
        <v>39.874383131449079</v>
      </c>
      <c r="I98" s="734">
        <v>6701</v>
      </c>
      <c r="J98" s="735">
        <f t="shared" si="11"/>
        <v>60.125616868550921</v>
      </c>
      <c r="K98" s="734">
        <v>58537</v>
      </c>
      <c r="L98" s="735">
        <f t="shared" si="12"/>
        <v>61.215803563958836</v>
      </c>
      <c r="M98" s="734">
        <v>37087</v>
      </c>
      <c r="N98" s="735">
        <f t="shared" si="13"/>
        <v>38.784196436041164</v>
      </c>
      <c r="O98" s="734">
        <v>36425</v>
      </c>
      <c r="P98" s="735">
        <f t="shared" si="14"/>
        <v>46.389454915944981</v>
      </c>
      <c r="Q98" s="734">
        <v>42095</v>
      </c>
      <c r="R98" s="735">
        <f t="shared" si="15"/>
        <v>53.610545084055019</v>
      </c>
    </row>
    <row r="99" spans="1:18">
      <c r="A99" s="1361"/>
      <c r="B99" s="730" t="s">
        <v>307</v>
      </c>
      <c r="C99" s="731">
        <v>10991</v>
      </c>
      <c r="D99" s="732">
        <f t="shared" si="8"/>
        <v>59.698006626473301</v>
      </c>
      <c r="E99" s="731">
        <v>7420</v>
      </c>
      <c r="F99" s="732">
        <f t="shared" si="9"/>
        <v>40.301993373526699</v>
      </c>
      <c r="G99" s="731">
        <v>3683</v>
      </c>
      <c r="H99" s="732">
        <f t="shared" si="10"/>
        <v>41.990651009006953</v>
      </c>
      <c r="I99" s="731">
        <v>5088</v>
      </c>
      <c r="J99" s="732">
        <f t="shared" si="11"/>
        <v>58.009348990993047</v>
      </c>
      <c r="K99" s="731">
        <v>62085</v>
      </c>
      <c r="L99" s="732">
        <f t="shared" si="12"/>
        <v>61.455693696547357</v>
      </c>
      <c r="M99" s="731">
        <v>38939</v>
      </c>
      <c r="N99" s="732">
        <f t="shared" si="13"/>
        <v>38.544306303452643</v>
      </c>
      <c r="O99" s="731">
        <v>35176</v>
      </c>
      <c r="P99" s="732">
        <f t="shared" si="14"/>
        <v>45.251755988370597</v>
      </c>
      <c r="Q99" s="731">
        <v>42558</v>
      </c>
      <c r="R99" s="732">
        <f t="shared" si="15"/>
        <v>54.748244011629403</v>
      </c>
    </row>
    <row r="100" spans="1:18">
      <c r="A100" s="1361"/>
      <c r="B100" s="733" t="s">
        <v>308</v>
      </c>
      <c r="C100" s="734">
        <v>6885</v>
      </c>
      <c r="D100" s="735">
        <f t="shared" si="8"/>
        <v>59.548521017125061</v>
      </c>
      <c r="E100" s="734">
        <v>4677</v>
      </c>
      <c r="F100" s="735">
        <f t="shared" si="9"/>
        <v>40.451478982874939</v>
      </c>
      <c r="G100" s="734">
        <v>2566</v>
      </c>
      <c r="H100" s="735">
        <f t="shared" si="10"/>
        <v>43.991085204868853</v>
      </c>
      <c r="I100" s="734">
        <v>3267</v>
      </c>
      <c r="J100" s="735">
        <f t="shared" si="11"/>
        <v>56.008914795131147</v>
      </c>
      <c r="K100" s="734">
        <v>41169</v>
      </c>
      <c r="L100" s="735">
        <f t="shared" si="12"/>
        <v>63.233803336098056</v>
      </c>
      <c r="M100" s="734">
        <v>23937</v>
      </c>
      <c r="N100" s="735">
        <f t="shared" si="13"/>
        <v>36.766196663901944</v>
      </c>
      <c r="O100" s="734">
        <v>20859</v>
      </c>
      <c r="P100" s="735">
        <f t="shared" si="14"/>
        <v>45.356498293070082</v>
      </c>
      <c r="Q100" s="734">
        <v>25130</v>
      </c>
      <c r="R100" s="735">
        <f t="shared" si="15"/>
        <v>54.643501706929918</v>
      </c>
    </row>
    <row r="101" spans="1:18">
      <c r="A101" s="1361"/>
      <c r="B101" s="730" t="s">
        <v>309</v>
      </c>
      <c r="C101" s="731">
        <v>12261</v>
      </c>
      <c r="D101" s="732">
        <f t="shared" si="8"/>
        <v>55.108094745831274</v>
      </c>
      <c r="E101" s="731">
        <v>9988</v>
      </c>
      <c r="F101" s="732">
        <f t="shared" si="9"/>
        <v>44.891905254168726</v>
      </c>
      <c r="G101" s="731">
        <v>5236</v>
      </c>
      <c r="H101" s="732">
        <f t="shared" si="10"/>
        <v>35.858101629913712</v>
      </c>
      <c r="I101" s="731">
        <v>9366</v>
      </c>
      <c r="J101" s="732">
        <f t="shared" si="11"/>
        <v>64.141898370086295</v>
      </c>
      <c r="K101" s="731">
        <v>55897</v>
      </c>
      <c r="L101" s="732">
        <f t="shared" si="12"/>
        <v>59.430120674073677</v>
      </c>
      <c r="M101" s="731">
        <v>38158</v>
      </c>
      <c r="N101" s="732">
        <f t="shared" si="13"/>
        <v>40.569879325926323</v>
      </c>
      <c r="O101" s="731">
        <v>36150</v>
      </c>
      <c r="P101" s="732">
        <f t="shared" si="14"/>
        <v>42.347070262165268</v>
      </c>
      <c r="Q101" s="731">
        <v>49216</v>
      </c>
      <c r="R101" s="732">
        <f t="shared" si="15"/>
        <v>57.652929737834732</v>
      </c>
    </row>
    <row r="102" spans="1:18">
      <c r="A102" s="1361"/>
      <c r="B102" s="733" t="s">
        <v>310</v>
      </c>
      <c r="C102" s="734">
        <v>12642</v>
      </c>
      <c r="D102" s="735">
        <f t="shared" si="8"/>
        <v>57.620783956244303</v>
      </c>
      <c r="E102" s="734">
        <v>9298</v>
      </c>
      <c r="F102" s="735">
        <f t="shared" si="9"/>
        <v>42.379216043755697</v>
      </c>
      <c r="G102" s="734">
        <v>4996</v>
      </c>
      <c r="H102" s="735">
        <f t="shared" si="10"/>
        <v>35.693362863470746</v>
      </c>
      <c r="I102" s="734">
        <v>9001</v>
      </c>
      <c r="J102" s="735">
        <f t="shared" si="11"/>
        <v>64.306637136529261</v>
      </c>
      <c r="K102" s="734">
        <v>56555</v>
      </c>
      <c r="L102" s="735">
        <f t="shared" si="12"/>
        <v>59.841494899902656</v>
      </c>
      <c r="M102" s="734">
        <v>37953</v>
      </c>
      <c r="N102" s="735">
        <f t="shared" si="13"/>
        <v>40.158505100097344</v>
      </c>
      <c r="O102" s="734">
        <v>38982</v>
      </c>
      <c r="P102" s="735">
        <f t="shared" si="14"/>
        <v>43.778848421549142</v>
      </c>
      <c r="Q102" s="734">
        <v>50061</v>
      </c>
      <c r="R102" s="735">
        <f t="shared" si="15"/>
        <v>56.221151578450858</v>
      </c>
    </row>
    <row r="103" spans="1:18">
      <c r="A103" s="1361"/>
      <c r="B103" s="730" t="s">
        <v>311</v>
      </c>
      <c r="C103" s="731">
        <v>11212</v>
      </c>
      <c r="D103" s="732">
        <f t="shared" si="8"/>
        <v>57.853457172342623</v>
      </c>
      <c r="E103" s="731">
        <v>8168</v>
      </c>
      <c r="F103" s="732">
        <f t="shared" si="9"/>
        <v>42.146542827657377</v>
      </c>
      <c r="G103" s="731">
        <v>4331</v>
      </c>
      <c r="H103" s="732">
        <f t="shared" si="10"/>
        <v>37.077305025254688</v>
      </c>
      <c r="I103" s="731">
        <v>7350</v>
      </c>
      <c r="J103" s="732">
        <f t="shared" si="11"/>
        <v>62.922694974745312</v>
      </c>
      <c r="K103" s="731">
        <v>54689</v>
      </c>
      <c r="L103" s="732">
        <f t="shared" si="12"/>
        <v>60.273323414338456</v>
      </c>
      <c r="M103" s="731">
        <v>36046</v>
      </c>
      <c r="N103" s="732">
        <f t="shared" si="13"/>
        <v>39.726676585661544</v>
      </c>
      <c r="O103" s="731">
        <v>32397</v>
      </c>
      <c r="P103" s="732">
        <f t="shared" si="14"/>
        <v>44.445206607035068</v>
      </c>
      <c r="Q103" s="731">
        <v>40495</v>
      </c>
      <c r="R103" s="732">
        <f t="shared" si="15"/>
        <v>55.554793392964932</v>
      </c>
    </row>
    <row r="104" spans="1:18">
      <c r="A104" s="1362"/>
      <c r="B104" s="733" t="s">
        <v>313</v>
      </c>
      <c r="C104" s="734">
        <v>9486</v>
      </c>
      <c r="D104" s="735">
        <f t="shared" si="8"/>
        <v>56.775197510174763</v>
      </c>
      <c r="E104" s="734">
        <v>7222</v>
      </c>
      <c r="F104" s="735">
        <f t="shared" si="9"/>
        <v>43.224802489825237</v>
      </c>
      <c r="G104" s="734">
        <v>3441</v>
      </c>
      <c r="H104" s="735">
        <f t="shared" si="10"/>
        <v>39.798750867453158</v>
      </c>
      <c r="I104" s="734">
        <v>5205</v>
      </c>
      <c r="J104" s="735">
        <f t="shared" si="11"/>
        <v>60.201249132546842</v>
      </c>
      <c r="K104" s="734">
        <v>52422</v>
      </c>
      <c r="L104" s="735">
        <f t="shared" si="12"/>
        <v>59.45020299848035</v>
      </c>
      <c r="M104" s="734">
        <v>35756</v>
      </c>
      <c r="N104" s="735">
        <f t="shared" si="13"/>
        <v>40.54979700151965</v>
      </c>
      <c r="O104" s="734">
        <v>31685</v>
      </c>
      <c r="P104" s="735">
        <f t="shared" si="14"/>
        <v>43.68356472226435</v>
      </c>
      <c r="Q104" s="734">
        <v>40848</v>
      </c>
      <c r="R104" s="735">
        <f t="shared" si="15"/>
        <v>56.31643527773565</v>
      </c>
    </row>
    <row r="105" spans="1:18">
      <c r="A105" s="1383" t="s">
        <v>320</v>
      </c>
      <c r="B105" s="739" t="s">
        <v>301</v>
      </c>
      <c r="C105" s="740">
        <v>12022</v>
      </c>
      <c r="D105" s="741">
        <f t="shared" si="8"/>
        <v>60.402954328493195</v>
      </c>
      <c r="E105" s="740">
        <v>7881</v>
      </c>
      <c r="F105" s="741">
        <f t="shared" si="9"/>
        <v>39.597045671506805</v>
      </c>
      <c r="G105" s="740">
        <v>3522</v>
      </c>
      <c r="H105" s="741">
        <f t="shared" si="10"/>
        <v>38.699044061092188</v>
      </c>
      <c r="I105" s="740">
        <v>5579</v>
      </c>
      <c r="J105" s="741">
        <f t="shared" si="11"/>
        <v>61.300955938907812</v>
      </c>
      <c r="K105" s="740">
        <v>46337</v>
      </c>
      <c r="L105" s="741">
        <f t="shared" si="12"/>
        <v>60.180266763640141</v>
      </c>
      <c r="M105" s="740">
        <v>30660</v>
      </c>
      <c r="N105" s="741">
        <f t="shared" si="13"/>
        <v>39.819733236359859</v>
      </c>
      <c r="O105" s="740">
        <v>23868</v>
      </c>
      <c r="P105" s="741">
        <f t="shared" si="14"/>
        <v>43.200781914604789</v>
      </c>
      <c r="Q105" s="740">
        <v>31381</v>
      </c>
      <c r="R105" s="741">
        <f t="shared" si="15"/>
        <v>56.799218085395211</v>
      </c>
    </row>
    <row r="106" spans="1:18">
      <c r="A106" s="1361"/>
      <c r="B106" s="733" t="s">
        <v>302</v>
      </c>
      <c r="C106" s="734">
        <v>12430</v>
      </c>
      <c r="D106" s="735">
        <f t="shared" si="8"/>
        <v>58.502376806137335</v>
      </c>
      <c r="E106" s="734">
        <v>8817</v>
      </c>
      <c r="F106" s="735">
        <f t="shared" si="9"/>
        <v>41.497623193862665</v>
      </c>
      <c r="G106" s="734">
        <v>4335</v>
      </c>
      <c r="H106" s="735">
        <f t="shared" si="10"/>
        <v>38.366227099743341</v>
      </c>
      <c r="I106" s="734">
        <v>6964</v>
      </c>
      <c r="J106" s="735">
        <f t="shared" si="11"/>
        <v>61.633772900256659</v>
      </c>
      <c r="K106" s="734">
        <v>49639</v>
      </c>
      <c r="L106" s="735">
        <f t="shared" si="12"/>
        <v>60.858211242567279</v>
      </c>
      <c r="M106" s="734">
        <v>31926</v>
      </c>
      <c r="N106" s="735">
        <f t="shared" si="13"/>
        <v>39.141788757432721</v>
      </c>
      <c r="O106" s="734">
        <v>26538</v>
      </c>
      <c r="P106" s="735">
        <f t="shared" si="14"/>
        <v>43.681793491679421</v>
      </c>
      <c r="Q106" s="734">
        <v>34215</v>
      </c>
      <c r="R106" s="735">
        <f t="shared" si="15"/>
        <v>56.318206508320579</v>
      </c>
    </row>
    <row r="107" spans="1:18">
      <c r="A107" s="1361"/>
      <c r="B107" s="730" t="s">
        <v>303</v>
      </c>
      <c r="C107" s="731">
        <v>12528</v>
      </c>
      <c r="D107" s="732">
        <f t="shared" si="8"/>
        <v>58.872180451127818</v>
      </c>
      <c r="E107" s="731">
        <v>8752</v>
      </c>
      <c r="F107" s="732">
        <f t="shared" si="9"/>
        <v>41.127819548872182</v>
      </c>
      <c r="G107" s="731">
        <v>4267</v>
      </c>
      <c r="H107" s="732">
        <f t="shared" si="10"/>
        <v>38.889901567626687</v>
      </c>
      <c r="I107" s="731">
        <v>6705</v>
      </c>
      <c r="J107" s="732">
        <f t="shared" si="11"/>
        <v>61.110098432373313</v>
      </c>
      <c r="K107" s="731">
        <v>50323</v>
      </c>
      <c r="L107" s="732">
        <f t="shared" si="12"/>
        <v>59.797991800843683</v>
      </c>
      <c r="M107" s="731">
        <v>33832</v>
      </c>
      <c r="N107" s="732">
        <f t="shared" si="13"/>
        <v>40.202008199156317</v>
      </c>
      <c r="O107" s="731">
        <v>28422</v>
      </c>
      <c r="P107" s="732">
        <f t="shared" si="14"/>
        <v>43.950640192985709</v>
      </c>
      <c r="Q107" s="731">
        <v>36246</v>
      </c>
      <c r="R107" s="732">
        <f t="shared" si="15"/>
        <v>56.049359807014291</v>
      </c>
    </row>
    <row r="108" spans="1:18">
      <c r="A108" s="1361"/>
      <c r="B108" s="733" t="s">
        <v>304</v>
      </c>
      <c r="C108" s="734">
        <v>12433</v>
      </c>
      <c r="D108" s="735">
        <f t="shared" si="8"/>
        <v>59.050106862977913</v>
      </c>
      <c r="E108" s="734">
        <v>8622</v>
      </c>
      <c r="F108" s="735">
        <f t="shared" si="9"/>
        <v>40.949893137022087</v>
      </c>
      <c r="G108" s="734">
        <v>4489</v>
      </c>
      <c r="H108" s="735">
        <f t="shared" si="10"/>
        <v>39.363381269729921</v>
      </c>
      <c r="I108" s="734">
        <v>6915</v>
      </c>
      <c r="J108" s="735">
        <f t="shared" si="11"/>
        <v>60.636618730270079</v>
      </c>
      <c r="K108" s="734">
        <v>51366</v>
      </c>
      <c r="L108" s="735">
        <f t="shared" si="12"/>
        <v>60.765872875039925</v>
      </c>
      <c r="M108" s="734">
        <v>33165</v>
      </c>
      <c r="N108" s="735">
        <f t="shared" si="13"/>
        <v>39.234127124960075</v>
      </c>
      <c r="O108" s="734">
        <v>29450</v>
      </c>
      <c r="P108" s="735">
        <f t="shared" si="14"/>
        <v>43.818536207948341</v>
      </c>
      <c r="Q108" s="734">
        <v>37759</v>
      </c>
      <c r="R108" s="735">
        <f t="shared" si="15"/>
        <v>56.181463792051659</v>
      </c>
    </row>
    <row r="109" spans="1:18">
      <c r="A109" s="1361"/>
      <c r="B109" s="730" t="s">
        <v>305</v>
      </c>
      <c r="C109" s="731">
        <v>11938</v>
      </c>
      <c r="D109" s="732">
        <f t="shared" si="8"/>
        <v>59.475886807493026</v>
      </c>
      <c r="E109" s="731">
        <v>8134</v>
      </c>
      <c r="F109" s="732">
        <f t="shared" si="9"/>
        <v>40.524113192506974</v>
      </c>
      <c r="G109" s="731">
        <v>4343</v>
      </c>
      <c r="H109" s="732">
        <f t="shared" si="10"/>
        <v>40.142342175801829</v>
      </c>
      <c r="I109" s="731">
        <v>6476</v>
      </c>
      <c r="J109" s="732">
        <f t="shared" si="11"/>
        <v>59.857657824198171</v>
      </c>
      <c r="K109" s="731">
        <v>57062</v>
      </c>
      <c r="L109" s="732">
        <f t="shared" si="12"/>
        <v>60.806461925363912</v>
      </c>
      <c r="M109" s="731">
        <v>36780</v>
      </c>
      <c r="N109" s="732">
        <f t="shared" si="13"/>
        <v>39.193538074636088</v>
      </c>
      <c r="O109" s="731">
        <v>34230</v>
      </c>
      <c r="P109" s="732">
        <f t="shared" si="14"/>
        <v>45.884718498659517</v>
      </c>
      <c r="Q109" s="731">
        <v>40370</v>
      </c>
      <c r="R109" s="732">
        <f t="shared" si="15"/>
        <v>54.115281501340483</v>
      </c>
    </row>
    <row r="110" spans="1:18">
      <c r="A110" s="1361"/>
      <c r="B110" s="733" t="s">
        <v>306</v>
      </c>
      <c r="C110" s="734">
        <v>12986</v>
      </c>
      <c r="D110" s="735">
        <f t="shared" si="8"/>
        <v>60.721967642382864</v>
      </c>
      <c r="E110" s="734">
        <v>8400</v>
      </c>
      <c r="F110" s="735">
        <f t="shared" si="9"/>
        <v>39.278032357617136</v>
      </c>
      <c r="G110" s="734">
        <v>5277</v>
      </c>
      <c r="H110" s="735">
        <f t="shared" si="10"/>
        <v>43.268284683502785</v>
      </c>
      <c r="I110" s="734">
        <v>6919</v>
      </c>
      <c r="J110" s="735">
        <f t="shared" si="11"/>
        <v>56.731715316497215</v>
      </c>
      <c r="K110" s="734">
        <v>65871</v>
      </c>
      <c r="L110" s="735">
        <f t="shared" si="12"/>
        <v>61.375262054507338</v>
      </c>
      <c r="M110" s="734">
        <v>41454</v>
      </c>
      <c r="N110" s="735">
        <f t="shared" si="13"/>
        <v>38.624737945492662</v>
      </c>
      <c r="O110" s="734">
        <v>40515</v>
      </c>
      <c r="P110" s="735">
        <f t="shared" si="14"/>
        <v>46.187783579196974</v>
      </c>
      <c r="Q110" s="734">
        <v>47203</v>
      </c>
      <c r="R110" s="735">
        <f t="shared" si="15"/>
        <v>53.812216420803026</v>
      </c>
    </row>
    <row r="111" spans="1:18">
      <c r="A111" s="1361"/>
      <c r="B111" s="730" t="s">
        <v>307</v>
      </c>
      <c r="C111" s="731">
        <v>11295</v>
      </c>
      <c r="D111" s="732">
        <f t="shared" si="8"/>
        <v>59.278891571323605</v>
      </c>
      <c r="E111" s="731">
        <v>7759</v>
      </c>
      <c r="F111" s="732">
        <f t="shared" si="9"/>
        <v>40.721108428676395</v>
      </c>
      <c r="G111" s="731">
        <v>4032</v>
      </c>
      <c r="H111" s="732">
        <f t="shared" si="10"/>
        <v>38.116846284741918</v>
      </c>
      <c r="I111" s="731">
        <v>6546</v>
      </c>
      <c r="J111" s="732">
        <f t="shared" si="11"/>
        <v>61.883153715258082</v>
      </c>
      <c r="K111" s="731">
        <v>61173</v>
      </c>
      <c r="L111" s="732">
        <f t="shared" si="12"/>
        <v>60.843229695052813</v>
      </c>
      <c r="M111" s="731">
        <v>39369</v>
      </c>
      <c r="N111" s="732">
        <f t="shared" si="13"/>
        <v>39.156770304947187</v>
      </c>
      <c r="O111" s="731">
        <v>33741</v>
      </c>
      <c r="P111" s="732">
        <f t="shared" si="14"/>
        <v>44.41650760218522</v>
      </c>
      <c r="Q111" s="731">
        <v>42224</v>
      </c>
      <c r="R111" s="732">
        <f t="shared" si="15"/>
        <v>55.58349239781478</v>
      </c>
    </row>
    <row r="112" spans="1:18">
      <c r="A112" s="1361"/>
      <c r="B112" s="733" t="s">
        <v>308</v>
      </c>
      <c r="C112" s="734">
        <v>8923</v>
      </c>
      <c r="D112" s="735">
        <f t="shared" si="8"/>
        <v>60.77923847149377</v>
      </c>
      <c r="E112" s="734">
        <v>5758</v>
      </c>
      <c r="F112" s="735">
        <f t="shared" si="9"/>
        <v>39.22076152850623</v>
      </c>
      <c r="G112" s="734">
        <v>2944</v>
      </c>
      <c r="H112" s="735">
        <f t="shared" si="10"/>
        <v>42.896692408567681</v>
      </c>
      <c r="I112" s="734">
        <v>3919</v>
      </c>
      <c r="J112" s="735">
        <f t="shared" si="11"/>
        <v>57.103307591432319</v>
      </c>
      <c r="K112" s="734">
        <v>48495</v>
      </c>
      <c r="L112" s="735">
        <f t="shared" si="12"/>
        <v>63.932027315632659</v>
      </c>
      <c r="M112" s="734">
        <v>27359</v>
      </c>
      <c r="N112" s="735">
        <f t="shared" si="13"/>
        <v>36.067972684367341</v>
      </c>
      <c r="O112" s="734">
        <v>23474</v>
      </c>
      <c r="P112" s="735">
        <f t="shared" si="14"/>
        <v>44.056980912520409</v>
      </c>
      <c r="Q112" s="734">
        <v>29807</v>
      </c>
      <c r="R112" s="735">
        <f t="shared" si="15"/>
        <v>55.943019087479591</v>
      </c>
    </row>
    <row r="113" spans="1:18">
      <c r="A113" s="1361"/>
      <c r="B113" s="730" t="s">
        <v>309</v>
      </c>
      <c r="C113" s="731">
        <v>13440</v>
      </c>
      <c r="D113" s="732">
        <f t="shared" si="8"/>
        <v>56.946739544934537</v>
      </c>
      <c r="E113" s="731">
        <v>10161</v>
      </c>
      <c r="F113" s="732">
        <f t="shared" si="9"/>
        <v>43.053260455065463</v>
      </c>
      <c r="G113" s="731">
        <v>6007</v>
      </c>
      <c r="H113" s="732">
        <f t="shared" si="10"/>
        <v>37.670889251222874</v>
      </c>
      <c r="I113" s="731">
        <v>9939</v>
      </c>
      <c r="J113" s="732">
        <f t="shared" si="11"/>
        <v>62.329110748777126</v>
      </c>
      <c r="K113" s="731">
        <v>60926</v>
      </c>
      <c r="L113" s="732">
        <f t="shared" si="12"/>
        <v>59.640158189435766</v>
      </c>
      <c r="M113" s="731">
        <v>41230</v>
      </c>
      <c r="N113" s="732">
        <f t="shared" si="13"/>
        <v>40.359841810564234</v>
      </c>
      <c r="O113" s="731">
        <v>36934</v>
      </c>
      <c r="P113" s="732">
        <f t="shared" si="14"/>
        <v>41.285490722110438</v>
      </c>
      <c r="Q113" s="731">
        <v>52526</v>
      </c>
      <c r="R113" s="732">
        <f t="shared" si="15"/>
        <v>58.714509277889562</v>
      </c>
    </row>
    <row r="114" spans="1:18">
      <c r="A114" s="1361"/>
      <c r="B114" s="733" t="s">
        <v>310</v>
      </c>
      <c r="C114" s="734">
        <v>12787</v>
      </c>
      <c r="D114" s="735">
        <f t="shared" si="8"/>
        <v>55.340604172076517</v>
      </c>
      <c r="E114" s="734">
        <v>10319</v>
      </c>
      <c r="F114" s="735">
        <f t="shared" si="9"/>
        <v>44.659395827923483</v>
      </c>
      <c r="G114" s="734">
        <v>5909</v>
      </c>
      <c r="H114" s="735">
        <f t="shared" si="10"/>
        <v>37.733077905491697</v>
      </c>
      <c r="I114" s="734">
        <v>9751</v>
      </c>
      <c r="J114" s="735">
        <f t="shared" si="11"/>
        <v>62.266922094508303</v>
      </c>
      <c r="K114" s="734">
        <v>58616</v>
      </c>
      <c r="L114" s="735">
        <f t="shared" si="12"/>
        <v>59.981171462486188</v>
      </c>
      <c r="M114" s="734">
        <v>39108</v>
      </c>
      <c r="N114" s="735">
        <f t="shared" si="13"/>
        <v>40.018828537513812</v>
      </c>
      <c r="O114" s="734">
        <v>38092</v>
      </c>
      <c r="P114" s="735">
        <f t="shared" si="14"/>
        <v>42.520511246302391</v>
      </c>
      <c r="Q114" s="734">
        <v>51493</v>
      </c>
      <c r="R114" s="735">
        <f t="shared" si="15"/>
        <v>57.479488753697609</v>
      </c>
    </row>
    <row r="115" spans="1:18">
      <c r="A115" s="1361"/>
      <c r="B115" s="730" t="s">
        <v>311</v>
      </c>
      <c r="C115" s="731">
        <v>12976</v>
      </c>
      <c r="D115" s="732">
        <f t="shared" si="8"/>
        <v>57.220972791815498</v>
      </c>
      <c r="E115" s="731">
        <v>9701</v>
      </c>
      <c r="F115" s="732">
        <f t="shared" si="9"/>
        <v>42.779027208184502</v>
      </c>
      <c r="G115" s="731">
        <v>5099</v>
      </c>
      <c r="H115" s="732">
        <f t="shared" si="10"/>
        <v>39.247229064039409</v>
      </c>
      <c r="I115" s="731">
        <v>7893</v>
      </c>
      <c r="J115" s="732">
        <f t="shared" si="11"/>
        <v>60.752770935960591</v>
      </c>
      <c r="K115" s="731">
        <v>59764</v>
      </c>
      <c r="L115" s="732">
        <f t="shared" si="12"/>
        <v>60.873728062580852</v>
      </c>
      <c r="M115" s="731">
        <v>38413</v>
      </c>
      <c r="N115" s="732">
        <f t="shared" si="13"/>
        <v>39.126271937419148</v>
      </c>
      <c r="O115" s="731">
        <v>37059</v>
      </c>
      <c r="P115" s="732">
        <f t="shared" si="14"/>
        <v>43.844351900052054</v>
      </c>
      <c r="Q115" s="731">
        <v>47465</v>
      </c>
      <c r="R115" s="732">
        <f t="shared" si="15"/>
        <v>56.155648099947946</v>
      </c>
    </row>
    <row r="116" spans="1:18">
      <c r="A116" s="1362"/>
      <c r="B116" s="742" t="s">
        <v>313</v>
      </c>
      <c r="C116" s="743">
        <v>10549</v>
      </c>
      <c r="D116" s="744">
        <f t="shared" si="8"/>
        <v>57.566166439290583</v>
      </c>
      <c r="E116" s="743">
        <v>7776</v>
      </c>
      <c r="F116" s="744">
        <f t="shared" si="9"/>
        <v>42.433833560709417</v>
      </c>
      <c r="G116" s="743">
        <v>3942</v>
      </c>
      <c r="H116" s="744">
        <f t="shared" si="10"/>
        <v>39.790047441203193</v>
      </c>
      <c r="I116" s="743">
        <v>5965</v>
      </c>
      <c r="J116" s="744">
        <f t="shared" si="11"/>
        <v>60.209952558796807</v>
      </c>
      <c r="K116" s="743">
        <v>55800</v>
      </c>
      <c r="L116" s="744">
        <f t="shared" si="12"/>
        <v>60.266989242666433</v>
      </c>
      <c r="M116" s="743">
        <v>36788</v>
      </c>
      <c r="N116" s="744">
        <f t="shared" si="13"/>
        <v>39.733010757333567</v>
      </c>
      <c r="O116" s="743">
        <v>32461</v>
      </c>
      <c r="P116" s="744">
        <f t="shared" si="14"/>
        <v>42.579621176347132</v>
      </c>
      <c r="Q116" s="743">
        <v>43775</v>
      </c>
      <c r="R116" s="744">
        <f t="shared" si="15"/>
        <v>57.420378823652868</v>
      </c>
    </row>
    <row r="117" spans="1:18">
      <c r="A117" s="1383" t="s">
        <v>321</v>
      </c>
      <c r="B117" s="739" t="s">
        <v>301</v>
      </c>
      <c r="C117" s="740">
        <v>13811</v>
      </c>
      <c r="D117" s="741">
        <f t="shared" si="8"/>
        <v>59.925369896298868</v>
      </c>
      <c r="E117" s="740">
        <v>9236</v>
      </c>
      <c r="F117" s="741">
        <f t="shared" si="9"/>
        <v>40.074630103701132</v>
      </c>
      <c r="G117" s="740">
        <v>4202</v>
      </c>
      <c r="H117" s="741">
        <f t="shared" si="10"/>
        <v>37.3046875</v>
      </c>
      <c r="I117" s="740">
        <v>7062</v>
      </c>
      <c r="J117" s="741">
        <f t="shared" si="11"/>
        <v>62.6953125</v>
      </c>
      <c r="K117" s="740">
        <v>54702</v>
      </c>
      <c r="L117" s="741">
        <f t="shared" si="12"/>
        <v>59.989472068080623</v>
      </c>
      <c r="M117" s="740">
        <v>36484</v>
      </c>
      <c r="N117" s="741">
        <f t="shared" si="13"/>
        <v>40.010527931919377</v>
      </c>
      <c r="O117" s="740">
        <v>28060</v>
      </c>
      <c r="P117" s="741">
        <f t="shared" si="14"/>
        <v>43.081741693791074</v>
      </c>
      <c r="Q117" s="740">
        <v>37072</v>
      </c>
      <c r="R117" s="741">
        <f t="shared" si="15"/>
        <v>56.918258306208926</v>
      </c>
    </row>
    <row r="118" spans="1:18">
      <c r="A118" s="1361"/>
      <c r="B118" s="733" t="s">
        <v>302</v>
      </c>
      <c r="C118" s="734">
        <v>13705</v>
      </c>
      <c r="D118" s="735">
        <f t="shared" si="8"/>
        <v>58.76677672484027</v>
      </c>
      <c r="E118" s="734">
        <v>9616</v>
      </c>
      <c r="F118" s="735">
        <f t="shared" si="9"/>
        <v>41.23322327515973</v>
      </c>
      <c r="G118" s="734">
        <v>4889</v>
      </c>
      <c r="H118" s="735">
        <f t="shared" si="10"/>
        <v>39.033932135728541</v>
      </c>
      <c r="I118" s="734">
        <v>7636</v>
      </c>
      <c r="J118" s="735">
        <f t="shared" si="11"/>
        <v>60.966067864271459</v>
      </c>
      <c r="K118" s="734">
        <v>49737</v>
      </c>
      <c r="L118" s="735">
        <f t="shared" si="12"/>
        <v>61.209495797285157</v>
      </c>
      <c r="M118" s="734">
        <v>31520</v>
      </c>
      <c r="N118" s="735">
        <f t="shared" si="13"/>
        <v>38.790504202714843</v>
      </c>
      <c r="O118" s="734">
        <v>27215</v>
      </c>
      <c r="P118" s="735">
        <f t="shared" si="14"/>
        <v>43.286359587733806</v>
      </c>
      <c r="Q118" s="734">
        <v>35657</v>
      </c>
      <c r="R118" s="735">
        <f t="shared" si="15"/>
        <v>56.713640412266194</v>
      </c>
    </row>
    <row r="119" spans="1:18">
      <c r="A119" s="1361"/>
      <c r="B119" s="730" t="s">
        <v>303</v>
      </c>
      <c r="C119" s="731">
        <v>15790</v>
      </c>
      <c r="D119" s="732">
        <f t="shared" si="8"/>
        <v>60.590943975441292</v>
      </c>
      <c r="E119" s="731">
        <v>10270</v>
      </c>
      <c r="F119" s="732">
        <f t="shared" si="9"/>
        <v>39.409056024558708</v>
      </c>
      <c r="G119" s="731">
        <v>5209</v>
      </c>
      <c r="H119" s="732">
        <f t="shared" si="10"/>
        <v>38.774750632722942</v>
      </c>
      <c r="I119" s="731">
        <v>8225</v>
      </c>
      <c r="J119" s="732">
        <f t="shared" si="11"/>
        <v>61.225249367277058</v>
      </c>
      <c r="K119" s="731">
        <v>57485</v>
      </c>
      <c r="L119" s="732">
        <f t="shared" si="12"/>
        <v>60.678509980261147</v>
      </c>
      <c r="M119" s="731">
        <v>37252</v>
      </c>
      <c r="N119" s="732">
        <f t="shared" si="13"/>
        <v>39.321490019738853</v>
      </c>
      <c r="O119" s="731">
        <v>32550</v>
      </c>
      <c r="P119" s="732">
        <f t="shared" si="14"/>
        <v>43.788844943094681</v>
      </c>
      <c r="Q119" s="731">
        <v>41784</v>
      </c>
      <c r="R119" s="732">
        <f t="shared" si="15"/>
        <v>56.211155056905319</v>
      </c>
    </row>
    <row r="120" spans="1:18">
      <c r="A120" s="1361"/>
      <c r="B120" s="733" t="s">
        <v>304</v>
      </c>
      <c r="C120" s="734">
        <v>13096</v>
      </c>
      <c r="D120" s="735">
        <f t="shared" si="8"/>
        <v>59.766338079591094</v>
      </c>
      <c r="E120" s="734">
        <v>8816</v>
      </c>
      <c r="F120" s="735">
        <f t="shared" si="9"/>
        <v>40.233661920408906</v>
      </c>
      <c r="G120" s="734">
        <v>4356</v>
      </c>
      <c r="H120" s="735">
        <f t="shared" si="10"/>
        <v>39.567626487419382</v>
      </c>
      <c r="I120" s="734">
        <v>6653</v>
      </c>
      <c r="J120" s="735">
        <f t="shared" si="11"/>
        <v>60.432373512580618</v>
      </c>
      <c r="K120" s="734">
        <v>51578</v>
      </c>
      <c r="L120" s="735">
        <f t="shared" si="12"/>
        <v>60.263825113627071</v>
      </c>
      <c r="M120" s="734">
        <v>34009</v>
      </c>
      <c r="N120" s="735">
        <f t="shared" si="13"/>
        <v>39.736174886372929</v>
      </c>
      <c r="O120" s="734">
        <v>28717</v>
      </c>
      <c r="P120" s="735">
        <f t="shared" si="14"/>
        <v>43.425728500355369</v>
      </c>
      <c r="Q120" s="734">
        <v>37412</v>
      </c>
      <c r="R120" s="735">
        <f t="shared" si="15"/>
        <v>56.574271499644631</v>
      </c>
    </row>
    <row r="121" spans="1:18">
      <c r="A121" s="1361"/>
      <c r="B121" s="730" t="s">
        <v>305</v>
      </c>
      <c r="C121" s="731">
        <v>14115</v>
      </c>
      <c r="D121" s="732">
        <f t="shared" si="8"/>
        <v>61.47915849993467</v>
      </c>
      <c r="E121" s="731">
        <v>8844</v>
      </c>
      <c r="F121" s="732">
        <f t="shared" si="9"/>
        <v>38.52084150006533</v>
      </c>
      <c r="G121" s="731">
        <v>4654</v>
      </c>
      <c r="H121" s="732">
        <f t="shared" si="10"/>
        <v>40.540069686411151</v>
      </c>
      <c r="I121" s="731">
        <v>6826</v>
      </c>
      <c r="J121" s="732">
        <f t="shared" si="11"/>
        <v>59.459930313588849</v>
      </c>
      <c r="K121" s="731">
        <v>64016</v>
      </c>
      <c r="L121" s="732">
        <f t="shared" si="12"/>
        <v>61.576937505410683</v>
      </c>
      <c r="M121" s="731">
        <v>39945</v>
      </c>
      <c r="N121" s="732">
        <f t="shared" si="13"/>
        <v>38.423062494589317</v>
      </c>
      <c r="O121" s="731">
        <v>36588</v>
      </c>
      <c r="P121" s="732">
        <f t="shared" si="14"/>
        <v>44.961659457333859</v>
      </c>
      <c r="Q121" s="731">
        <v>44788</v>
      </c>
      <c r="R121" s="732">
        <f t="shared" si="15"/>
        <v>55.038340542666141</v>
      </c>
    </row>
    <row r="122" spans="1:18">
      <c r="A122" s="1361"/>
      <c r="B122" s="733" t="s">
        <v>306</v>
      </c>
      <c r="C122" s="734">
        <v>14948</v>
      </c>
      <c r="D122" s="735">
        <f t="shared" si="8"/>
        <v>61.458761614998764</v>
      </c>
      <c r="E122" s="734">
        <v>9374</v>
      </c>
      <c r="F122" s="735">
        <f t="shared" si="9"/>
        <v>38.541238385001236</v>
      </c>
      <c r="G122" s="734">
        <v>5084</v>
      </c>
      <c r="H122" s="735">
        <f t="shared" si="10"/>
        <v>41.919525065963057</v>
      </c>
      <c r="I122" s="734">
        <v>7044</v>
      </c>
      <c r="J122" s="735">
        <f t="shared" si="11"/>
        <v>58.080474934036943</v>
      </c>
      <c r="K122" s="734">
        <v>74842</v>
      </c>
      <c r="L122" s="735">
        <f t="shared" si="12"/>
        <v>61.604438298432768</v>
      </c>
      <c r="M122" s="734">
        <v>46646</v>
      </c>
      <c r="N122" s="735">
        <f t="shared" si="13"/>
        <v>38.395561701567232</v>
      </c>
      <c r="O122" s="734">
        <v>42939</v>
      </c>
      <c r="P122" s="735">
        <f t="shared" si="14"/>
        <v>45.435691233268081</v>
      </c>
      <c r="Q122" s="734">
        <v>51566</v>
      </c>
      <c r="R122" s="735">
        <f t="shared" si="15"/>
        <v>54.564308766731919</v>
      </c>
    </row>
    <row r="123" spans="1:18">
      <c r="A123" s="1361"/>
      <c r="B123" s="730" t="s">
        <v>307</v>
      </c>
      <c r="C123" s="731">
        <v>13598</v>
      </c>
      <c r="D123" s="732">
        <f t="shared" si="8"/>
        <v>61.640979147778786</v>
      </c>
      <c r="E123" s="731">
        <v>8462</v>
      </c>
      <c r="F123" s="732">
        <f t="shared" si="9"/>
        <v>38.359020852221214</v>
      </c>
      <c r="G123" s="731">
        <v>4241</v>
      </c>
      <c r="H123" s="732">
        <f t="shared" si="10"/>
        <v>42.41</v>
      </c>
      <c r="I123" s="731">
        <v>5759</v>
      </c>
      <c r="J123" s="732">
        <f t="shared" si="11"/>
        <v>57.59</v>
      </c>
      <c r="K123" s="731">
        <v>68073</v>
      </c>
      <c r="L123" s="732">
        <f t="shared" si="12"/>
        <v>61.381219455014339</v>
      </c>
      <c r="M123" s="731">
        <v>42829</v>
      </c>
      <c r="N123" s="732">
        <f t="shared" si="13"/>
        <v>38.618780544985661</v>
      </c>
      <c r="O123" s="731">
        <v>35040</v>
      </c>
      <c r="P123" s="732">
        <f t="shared" si="14"/>
        <v>43.876234958239941</v>
      </c>
      <c r="Q123" s="731">
        <v>44821</v>
      </c>
      <c r="R123" s="732">
        <f t="shared" si="15"/>
        <v>56.123765041760059</v>
      </c>
    </row>
    <row r="124" spans="1:18">
      <c r="A124" s="1361"/>
      <c r="B124" s="733" t="s">
        <v>308</v>
      </c>
      <c r="C124" s="734">
        <v>10290</v>
      </c>
      <c r="D124" s="735">
        <f t="shared" si="8"/>
        <v>62.424168891045859</v>
      </c>
      <c r="E124" s="734">
        <v>6194</v>
      </c>
      <c r="F124" s="735">
        <f t="shared" si="9"/>
        <v>37.575831108954141</v>
      </c>
      <c r="G124" s="734">
        <v>3224</v>
      </c>
      <c r="H124" s="735">
        <f t="shared" si="10"/>
        <v>43.038312641836868</v>
      </c>
      <c r="I124" s="734">
        <v>4267</v>
      </c>
      <c r="J124" s="735">
        <f t="shared" si="11"/>
        <v>56.961687358163132</v>
      </c>
      <c r="K124" s="734">
        <v>51523</v>
      </c>
      <c r="L124" s="735">
        <f t="shared" si="12"/>
        <v>63.082950719314354</v>
      </c>
      <c r="M124" s="734">
        <v>30152</v>
      </c>
      <c r="N124" s="735">
        <f t="shared" si="13"/>
        <v>36.917049280685646</v>
      </c>
      <c r="O124" s="734">
        <v>23967</v>
      </c>
      <c r="P124" s="735">
        <f t="shared" si="14"/>
        <v>43.100688762206197</v>
      </c>
      <c r="Q124" s="734">
        <v>31640</v>
      </c>
      <c r="R124" s="735">
        <f t="shared" si="15"/>
        <v>56.899311237793803</v>
      </c>
    </row>
    <row r="125" spans="1:18">
      <c r="A125" s="1361"/>
      <c r="B125" s="730" t="s">
        <v>309</v>
      </c>
      <c r="C125" s="731">
        <v>16168</v>
      </c>
      <c r="D125" s="732">
        <f t="shared" si="8"/>
        <v>57.557849768600924</v>
      </c>
      <c r="E125" s="731">
        <v>11922</v>
      </c>
      <c r="F125" s="732">
        <f t="shared" si="9"/>
        <v>42.442150231399076</v>
      </c>
      <c r="G125" s="731">
        <v>6343</v>
      </c>
      <c r="H125" s="732">
        <f t="shared" si="10"/>
        <v>36.243643220387405</v>
      </c>
      <c r="I125" s="731">
        <v>11158</v>
      </c>
      <c r="J125" s="732">
        <f t="shared" si="11"/>
        <v>63.756356779612595</v>
      </c>
      <c r="K125" s="731">
        <v>65439</v>
      </c>
      <c r="L125" s="732">
        <f t="shared" si="12"/>
        <v>60.101395101073649</v>
      </c>
      <c r="M125" s="731">
        <v>43442</v>
      </c>
      <c r="N125" s="732">
        <f t="shared" si="13"/>
        <v>39.898604898926351</v>
      </c>
      <c r="O125" s="731">
        <v>38491</v>
      </c>
      <c r="P125" s="732">
        <f t="shared" si="14"/>
        <v>40.966612386517234</v>
      </c>
      <c r="Q125" s="731">
        <v>55466</v>
      </c>
      <c r="R125" s="732">
        <f t="shared" si="15"/>
        <v>59.033387613482766</v>
      </c>
    </row>
    <row r="126" spans="1:18">
      <c r="A126" s="1361"/>
      <c r="B126" s="733" t="s">
        <v>310</v>
      </c>
      <c r="C126" s="734">
        <v>17188</v>
      </c>
      <c r="D126" s="735">
        <f t="shared" si="8"/>
        <v>59.114045948548629</v>
      </c>
      <c r="E126" s="734">
        <v>11888</v>
      </c>
      <c r="F126" s="735">
        <f t="shared" si="9"/>
        <v>40.885954051451371</v>
      </c>
      <c r="G126" s="734">
        <v>6808</v>
      </c>
      <c r="H126" s="735">
        <f t="shared" si="10"/>
        <v>35.973579920739759</v>
      </c>
      <c r="I126" s="734">
        <v>12117</v>
      </c>
      <c r="J126" s="735">
        <f t="shared" si="11"/>
        <v>64.026420079260234</v>
      </c>
      <c r="K126" s="734">
        <v>67563</v>
      </c>
      <c r="L126" s="735">
        <f t="shared" si="12"/>
        <v>59.922306675772276</v>
      </c>
      <c r="M126" s="734">
        <v>45188</v>
      </c>
      <c r="N126" s="735">
        <f t="shared" si="13"/>
        <v>40.077693324227724</v>
      </c>
      <c r="O126" s="734">
        <v>42950</v>
      </c>
      <c r="P126" s="735">
        <f t="shared" si="14"/>
        <v>42.574070953480764</v>
      </c>
      <c r="Q126" s="734">
        <v>57933</v>
      </c>
      <c r="R126" s="735">
        <f t="shared" si="15"/>
        <v>57.425929046519236</v>
      </c>
    </row>
    <row r="127" spans="1:18">
      <c r="A127" s="1361"/>
      <c r="B127" s="730" t="s">
        <v>311</v>
      </c>
      <c r="C127" s="731">
        <v>15642</v>
      </c>
      <c r="D127" s="732">
        <f t="shared" si="8"/>
        <v>60.849607095619703</v>
      </c>
      <c r="E127" s="731">
        <v>10064</v>
      </c>
      <c r="F127" s="732">
        <f t="shared" si="9"/>
        <v>39.150392904380297</v>
      </c>
      <c r="G127" s="731">
        <v>5180</v>
      </c>
      <c r="H127" s="732">
        <f t="shared" si="10"/>
        <v>37.309132814750789</v>
      </c>
      <c r="I127" s="731">
        <v>8704</v>
      </c>
      <c r="J127" s="732">
        <f t="shared" si="11"/>
        <v>62.690867185249211</v>
      </c>
      <c r="K127" s="731">
        <v>65896</v>
      </c>
      <c r="L127" s="732">
        <f t="shared" si="12"/>
        <v>60.13396360716176</v>
      </c>
      <c r="M127" s="731">
        <v>43686</v>
      </c>
      <c r="N127" s="732">
        <f t="shared" si="13"/>
        <v>39.86603639283824</v>
      </c>
      <c r="O127" s="731">
        <v>37985</v>
      </c>
      <c r="P127" s="732">
        <f t="shared" si="14"/>
        <v>42.977235698769007</v>
      </c>
      <c r="Q127" s="731">
        <v>50399</v>
      </c>
      <c r="R127" s="732">
        <f t="shared" si="15"/>
        <v>57.022764301230993</v>
      </c>
    </row>
    <row r="128" spans="1:18">
      <c r="A128" s="1362"/>
      <c r="B128" s="742" t="s">
        <v>313</v>
      </c>
      <c r="C128" s="743">
        <v>11908</v>
      </c>
      <c r="D128" s="744">
        <f t="shared" si="8"/>
        <v>60.327270885049899</v>
      </c>
      <c r="E128" s="743">
        <v>7831</v>
      </c>
      <c r="F128" s="744">
        <f t="shared" si="9"/>
        <v>39.672729114950101</v>
      </c>
      <c r="G128" s="743">
        <v>3823</v>
      </c>
      <c r="H128" s="744">
        <f t="shared" si="10"/>
        <v>39.538732030199604</v>
      </c>
      <c r="I128" s="743">
        <v>5846</v>
      </c>
      <c r="J128" s="744">
        <f t="shared" si="11"/>
        <v>60.461267969800396</v>
      </c>
      <c r="K128" s="743">
        <v>56175</v>
      </c>
      <c r="L128" s="744">
        <f t="shared" si="12"/>
        <v>58.905876431357747</v>
      </c>
      <c r="M128" s="743">
        <v>39189</v>
      </c>
      <c r="N128" s="744">
        <f t="shared" si="13"/>
        <v>41.094123568642253</v>
      </c>
      <c r="O128" s="743">
        <v>33554</v>
      </c>
      <c r="P128" s="744">
        <f t="shared" si="14"/>
        <v>42.611500558772732</v>
      </c>
      <c r="Q128" s="743">
        <v>45190</v>
      </c>
      <c r="R128" s="744">
        <f t="shared" si="15"/>
        <v>57.388499441227268</v>
      </c>
    </row>
    <row r="129" spans="1:18">
      <c r="A129" s="1377">
        <v>2018</v>
      </c>
      <c r="B129" s="739" t="s">
        <v>301</v>
      </c>
      <c r="C129" s="919">
        <v>16204</v>
      </c>
      <c r="D129" s="920">
        <f t="shared" si="8"/>
        <v>61.381112920943977</v>
      </c>
      <c r="E129" s="919">
        <v>10195</v>
      </c>
      <c r="F129" s="920">
        <f t="shared" si="9"/>
        <v>38.618887079056023</v>
      </c>
      <c r="G129" s="919">
        <v>4866</v>
      </c>
      <c r="H129" s="920">
        <f t="shared" si="10"/>
        <v>39.388052452646917</v>
      </c>
      <c r="I129" s="919">
        <v>7488</v>
      </c>
      <c r="J129" s="920">
        <f t="shared" si="11"/>
        <v>60.611947547353083</v>
      </c>
      <c r="K129" s="919">
        <v>59339</v>
      </c>
      <c r="L129" s="920">
        <f t="shared" si="12"/>
        <v>59.62460184282714</v>
      </c>
      <c r="M129" s="919">
        <v>40182</v>
      </c>
      <c r="N129" s="920">
        <f t="shared" si="13"/>
        <v>40.37539815717286</v>
      </c>
      <c r="O129" s="919">
        <v>30997</v>
      </c>
      <c r="P129" s="920">
        <f t="shared" si="14"/>
        <v>42.241755246661214</v>
      </c>
      <c r="Q129" s="919">
        <v>42383</v>
      </c>
      <c r="R129" s="920">
        <f t="shared" si="15"/>
        <v>57.758244753338786</v>
      </c>
    </row>
    <row r="130" spans="1:18">
      <c r="A130" s="1378"/>
      <c r="B130" s="733" t="s">
        <v>302</v>
      </c>
      <c r="C130" s="801">
        <v>15665</v>
      </c>
      <c r="D130" s="802">
        <f t="shared" si="8"/>
        <v>60.714700980582151</v>
      </c>
      <c r="E130" s="801">
        <v>10136</v>
      </c>
      <c r="F130" s="802">
        <f t="shared" si="9"/>
        <v>39.285299019417849</v>
      </c>
      <c r="G130" s="801">
        <v>4762</v>
      </c>
      <c r="H130" s="802">
        <f t="shared" si="10"/>
        <v>37.504922422619515</v>
      </c>
      <c r="I130" s="801">
        <v>7935</v>
      </c>
      <c r="J130" s="802">
        <f t="shared" si="11"/>
        <v>62.495077577380485</v>
      </c>
      <c r="K130" s="801">
        <v>54099</v>
      </c>
      <c r="L130" s="802">
        <f t="shared" si="12"/>
        <v>60.960054087554226</v>
      </c>
      <c r="M130" s="801">
        <v>34646</v>
      </c>
      <c r="N130" s="802">
        <f t="shared" si="13"/>
        <v>39.039945912445774</v>
      </c>
      <c r="O130" s="801">
        <v>30123</v>
      </c>
      <c r="P130" s="802">
        <f t="shared" si="14"/>
        <v>42.674392247974161</v>
      </c>
      <c r="Q130" s="801">
        <v>40465</v>
      </c>
      <c r="R130" s="802">
        <f t="shared" si="15"/>
        <v>57.325607752025839</v>
      </c>
    </row>
    <row r="131" spans="1:18">
      <c r="A131" s="1378"/>
      <c r="B131" s="730" t="s">
        <v>303</v>
      </c>
      <c r="C131" s="804">
        <v>16645</v>
      </c>
      <c r="D131" s="805">
        <f t="shared" si="8"/>
        <v>60.318898351150573</v>
      </c>
      <c r="E131" s="804">
        <v>10950</v>
      </c>
      <c r="F131" s="805">
        <f t="shared" si="9"/>
        <v>39.681101648849427</v>
      </c>
      <c r="G131" s="804">
        <v>5066</v>
      </c>
      <c r="H131" s="805">
        <f t="shared" si="10"/>
        <v>38.078773301262778</v>
      </c>
      <c r="I131" s="804">
        <v>8238</v>
      </c>
      <c r="J131" s="805">
        <f t="shared" si="11"/>
        <v>61.921226698737222</v>
      </c>
      <c r="K131" s="804">
        <v>57091</v>
      </c>
      <c r="L131" s="805">
        <f t="shared" si="12"/>
        <v>59.655593985433796</v>
      </c>
      <c r="M131" s="804">
        <v>38610</v>
      </c>
      <c r="N131" s="805">
        <f t="shared" si="13"/>
        <v>40.344406014566204</v>
      </c>
      <c r="O131" s="804">
        <v>30137</v>
      </c>
      <c r="P131" s="805">
        <f t="shared" si="14"/>
        <v>42.816145026780511</v>
      </c>
      <c r="Q131" s="804">
        <v>40250</v>
      </c>
      <c r="R131" s="805">
        <f t="shared" si="15"/>
        <v>57.183854973219489</v>
      </c>
    </row>
    <row r="132" spans="1:18">
      <c r="A132" s="1378"/>
      <c r="B132" s="733" t="s">
        <v>304</v>
      </c>
      <c r="C132" s="801">
        <v>16968</v>
      </c>
      <c r="D132" s="802">
        <f t="shared" si="8"/>
        <v>61.516151252583114</v>
      </c>
      <c r="E132" s="801">
        <v>10615</v>
      </c>
      <c r="F132" s="802">
        <f t="shared" si="9"/>
        <v>38.483848747416886</v>
      </c>
      <c r="G132" s="801">
        <v>5326</v>
      </c>
      <c r="H132" s="802">
        <f t="shared" si="10"/>
        <v>38.864565090484533</v>
      </c>
      <c r="I132" s="801">
        <v>8378</v>
      </c>
      <c r="J132" s="802">
        <f t="shared" si="11"/>
        <v>61.135434909515467</v>
      </c>
      <c r="K132" s="801">
        <v>58912</v>
      </c>
      <c r="L132" s="802">
        <f t="shared" si="12"/>
        <v>60.227981393446811</v>
      </c>
      <c r="M132" s="801">
        <v>38903</v>
      </c>
      <c r="N132" s="802">
        <f t="shared" si="13"/>
        <v>39.772018606553189</v>
      </c>
      <c r="O132" s="801">
        <v>31634</v>
      </c>
      <c r="P132" s="802">
        <f t="shared" si="14"/>
        <v>41.996681048788581</v>
      </c>
      <c r="Q132" s="801">
        <v>43691</v>
      </c>
      <c r="R132" s="802">
        <f t="shared" si="15"/>
        <v>58.003318951211419</v>
      </c>
    </row>
    <row r="133" spans="1:18">
      <c r="A133" s="1378"/>
      <c r="B133" s="730" t="s">
        <v>305</v>
      </c>
      <c r="C133" s="804">
        <v>16634</v>
      </c>
      <c r="D133" s="805">
        <f t="shared" si="8"/>
        <v>62.02781817503822</v>
      </c>
      <c r="E133" s="804">
        <v>10183</v>
      </c>
      <c r="F133" s="805">
        <f t="shared" si="9"/>
        <v>37.97218182496178</v>
      </c>
      <c r="G133" s="804">
        <v>5145</v>
      </c>
      <c r="H133" s="805">
        <f t="shared" si="10"/>
        <v>38.195991091314028</v>
      </c>
      <c r="I133" s="804">
        <v>8325</v>
      </c>
      <c r="J133" s="805">
        <f t="shared" si="11"/>
        <v>61.804008908685972</v>
      </c>
      <c r="K133" s="804">
        <v>65679</v>
      </c>
      <c r="L133" s="805">
        <f t="shared" si="12"/>
        <v>60.302988569067622</v>
      </c>
      <c r="M133" s="804">
        <v>43236</v>
      </c>
      <c r="N133" s="805">
        <f t="shared" si="13"/>
        <v>39.697011430932378</v>
      </c>
      <c r="O133" s="804">
        <v>36620</v>
      </c>
      <c r="P133" s="805">
        <f t="shared" si="14"/>
        <v>43.239030841165636</v>
      </c>
      <c r="Q133" s="804">
        <v>48072</v>
      </c>
      <c r="R133" s="805">
        <f t="shared" si="15"/>
        <v>56.760969158834364</v>
      </c>
    </row>
    <row r="134" spans="1:18">
      <c r="A134" s="1378"/>
      <c r="B134" s="733" t="s">
        <v>306</v>
      </c>
      <c r="C134" s="801">
        <v>16676</v>
      </c>
      <c r="D134" s="802">
        <f t="shared" si="8"/>
        <v>61.353936718175127</v>
      </c>
      <c r="E134" s="801">
        <v>10504</v>
      </c>
      <c r="F134" s="802">
        <f t="shared" si="9"/>
        <v>38.646063281824873</v>
      </c>
      <c r="G134" s="801">
        <v>5042</v>
      </c>
      <c r="H134" s="802">
        <f t="shared" si="10"/>
        <v>38.952410383189125</v>
      </c>
      <c r="I134" s="801">
        <v>7902</v>
      </c>
      <c r="J134" s="802">
        <f t="shared" si="11"/>
        <v>61.047589616810875</v>
      </c>
      <c r="K134" s="801">
        <v>69832</v>
      </c>
      <c r="L134" s="802">
        <f t="shared" si="12"/>
        <v>60.749362771963703</v>
      </c>
      <c r="M134" s="801">
        <v>45119</v>
      </c>
      <c r="N134" s="802">
        <f t="shared" si="13"/>
        <v>39.250637228036297</v>
      </c>
      <c r="O134" s="801">
        <v>39229</v>
      </c>
      <c r="P134" s="802">
        <f t="shared" si="14"/>
        <v>43.121585525375664</v>
      </c>
      <c r="Q134" s="801">
        <v>51744</v>
      </c>
      <c r="R134" s="802">
        <f t="shared" si="15"/>
        <v>56.878414474624336</v>
      </c>
    </row>
    <row r="135" spans="1:18">
      <c r="A135" s="1378"/>
      <c r="B135" s="730" t="s">
        <v>307</v>
      </c>
      <c r="C135" s="804">
        <v>16951</v>
      </c>
      <c r="D135" s="805">
        <f t="shared" si="8"/>
        <v>62.200939380595919</v>
      </c>
      <c r="E135" s="804">
        <v>10301</v>
      </c>
      <c r="F135" s="805">
        <f t="shared" si="9"/>
        <v>37.799060619404081</v>
      </c>
      <c r="G135" s="804">
        <v>5005</v>
      </c>
      <c r="H135" s="805">
        <f t="shared" si="10"/>
        <v>42.668371696504686</v>
      </c>
      <c r="I135" s="804">
        <v>6725</v>
      </c>
      <c r="J135" s="805">
        <f t="shared" si="11"/>
        <v>57.331628303495314</v>
      </c>
      <c r="K135" s="804">
        <v>72931</v>
      </c>
      <c r="L135" s="805">
        <f t="shared" si="12"/>
        <v>60.417357015044075</v>
      </c>
      <c r="M135" s="804">
        <v>47781</v>
      </c>
      <c r="N135" s="805">
        <f t="shared" si="13"/>
        <v>39.582642984955925</v>
      </c>
      <c r="O135" s="804">
        <v>38039</v>
      </c>
      <c r="P135" s="805">
        <f t="shared" si="14"/>
        <v>42.395096127054892</v>
      </c>
      <c r="Q135" s="804">
        <v>51686</v>
      </c>
      <c r="R135" s="805">
        <f t="shared" si="15"/>
        <v>57.604903872945108</v>
      </c>
    </row>
    <row r="136" spans="1:18">
      <c r="A136" s="1378"/>
      <c r="B136" s="733" t="s">
        <v>308</v>
      </c>
      <c r="C136" s="801">
        <v>12457</v>
      </c>
      <c r="D136" s="802">
        <f t="shared" si="8"/>
        <v>63.060645945125039</v>
      </c>
      <c r="E136" s="801">
        <v>7297</v>
      </c>
      <c r="F136" s="802">
        <f t="shared" si="9"/>
        <v>36.939354054874961</v>
      </c>
      <c r="G136" s="801">
        <v>4095</v>
      </c>
      <c r="H136" s="802">
        <f t="shared" si="10"/>
        <v>43.787425149700596</v>
      </c>
      <c r="I136" s="801">
        <v>5257</v>
      </c>
      <c r="J136" s="802">
        <f t="shared" si="11"/>
        <v>56.212574850299404</v>
      </c>
      <c r="K136" s="801">
        <v>52639</v>
      </c>
      <c r="L136" s="802">
        <f t="shared" si="12"/>
        <v>62.257835600236547</v>
      </c>
      <c r="M136" s="801">
        <v>31911</v>
      </c>
      <c r="N136" s="802">
        <f t="shared" si="13"/>
        <v>37.742164399763453</v>
      </c>
      <c r="O136" s="801">
        <v>25768</v>
      </c>
      <c r="P136" s="802">
        <f t="shared" si="14"/>
        <v>42.565000495556511</v>
      </c>
      <c r="Q136" s="801">
        <v>34770</v>
      </c>
      <c r="R136" s="802">
        <f t="shared" si="15"/>
        <v>57.434999504443489</v>
      </c>
    </row>
    <row r="137" spans="1:18">
      <c r="A137" s="1378"/>
      <c r="B137" s="730" t="s">
        <v>309</v>
      </c>
      <c r="C137" s="804">
        <v>18357</v>
      </c>
      <c r="D137" s="805">
        <f t="shared" si="8"/>
        <v>59.367420199864171</v>
      </c>
      <c r="E137" s="804">
        <v>12564</v>
      </c>
      <c r="F137" s="805">
        <f t="shared" si="9"/>
        <v>40.632579800135829</v>
      </c>
      <c r="G137" s="804">
        <v>7544</v>
      </c>
      <c r="H137" s="805">
        <f t="shared" si="10"/>
        <v>36.760549654029823</v>
      </c>
      <c r="I137" s="804">
        <v>12978</v>
      </c>
      <c r="J137" s="805">
        <f t="shared" si="11"/>
        <v>63.239450345970177</v>
      </c>
      <c r="K137" s="804">
        <v>64819</v>
      </c>
      <c r="L137" s="805">
        <f t="shared" si="12"/>
        <v>59.644812514377733</v>
      </c>
      <c r="M137" s="804">
        <v>43856</v>
      </c>
      <c r="N137" s="805">
        <f t="shared" si="13"/>
        <v>40.355187485622267</v>
      </c>
      <c r="O137" s="804">
        <v>37588</v>
      </c>
      <c r="P137" s="805">
        <f t="shared" si="14"/>
        <v>39.700461559585548</v>
      </c>
      <c r="Q137" s="804">
        <v>57091</v>
      </c>
      <c r="R137" s="805">
        <f t="shared" si="15"/>
        <v>60.299538440414452</v>
      </c>
    </row>
    <row r="138" spans="1:18">
      <c r="A138" s="1378"/>
      <c r="B138" s="733" t="s">
        <v>310</v>
      </c>
      <c r="C138" s="801">
        <v>20475</v>
      </c>
      <c r="D138" s="802">
        <f t="shared" ref="D138:D164" si="16">100*C138/(C138+E138)</f>
        <v>60.9375</v>
      </c>
      <c r="E138" s="801">
        <v>13125</v>
      </c>
      <c r="F138" s="802">
        <f t="shared" ref="F138:F164" si="17">100*E138/(C138+E138)</f>
        <v>39.0625</v>
      </c>
      <c r="G138" s="801">
        <v>7550</v>
      </c>
      <c r="H138" s="802">
        <f t="shared" ref="H138:H164" si="18">100*G138/(G138+I138)</f>
        <v>37.77644351045732</v>
      </c>
      <c r="I138" s="801">
        <v>12436</v>
      </c>
      <c r="J138" s="802">
        <f t="shared" ref="J138:J164" si="19">100*I138/(G138+I138)</f>
        <v>62.22355648954268</v>
      </c>
      <c r="K138" s="801">
        <v>74071</v>
      </c>
      <c r="L138" s="802">
        <f t="shared" ref="L138:L164" si="20">100*K138/(K138+M138)</f>
        <v>59.489045232588026</v>
      </c>
      <c r="M138" s="801">
        <v>50441</v>
      </c>
      <c r="N138" s="802">
        <f t="shared" ref="N138:N164" si="21">100*M138/(K138+M138)</f>
        <v>40.510954767411974</v>
      </c>
      <c r="O138" s="801">
        <v>46516</v>
      </c>
      <c r="P138" s="802">
        <f t="shared" ref="P138:P164" si="22">100*O138/(O138+Q138)</f>
        <v>41.437797870918892</v>
      </c>
      <c r="Q138" s="801">
        <v>65739</v>
      </c>
      <c r="R138" s="802">
        <f t="shared" ref="R138:R164" si="23">100*Q138/(O138+Q138)</f>
        <v>58.562202129081108</v>
      </c>
    </row>
    <row r="139" spans="1:18">
      <c r="A139" s="1378"/>
      <c r="B139" s="730" t="s">
        <v>311</v>
      </c>
      <c r="C139" s="804">
        <v>17566</v>
      </c>
      <c r="D139" s="805">
        <f t="shared" si="16"/>
        <v>61.557331090552282</v>
      </c>
      <c r="E139" s="804">
        <v>10970</v>
      </c>
      <c r="F139" s="805">
        <f t="shared" si="17"/>
        <v>38.442668909447718</v>
      </c>
      <c r="G139" s="804">
        <v>5869</v>
      </c>
      <c r="H139" s="805">
        <f t="shared" si="18"/>
        <v>39.692952793182741</v>
      </c>
      <c r="I139" s="804">
        <v>8917</v>
      </c>
      <c r="J139" s="805">
        <f t="shared" si="19"/>
        <v>60.307047206817259</v>
      </c>
      <c r="K139" s="804">
        <v>65017</v>
      </c>
      <c r="L139" s="805">
        <f t="shared" si="20"/>
        <v>59.059652820042331</v>
      </c>
      <c r="M139" s="804">
        <v>45070</v>
      </c>
      <c r="N139" s="805">
        <f t="shared" si="21"/>
        <v>40.940347179957669</v>
      </c>
      <c r="O139" s="804">
        <v>36833</v>
      </c>
      <c r="P139" s="805">
        <f t="shared" si="22"/>
        <v>41.060599304378847</v>
      </c>
      <c r="Q139" s="804">
        <v>52871</v>
      </c>
      <c r="R139" s="805">
        <f t="shared" si="23"/>
        <v>58.939400695621153</v>
      </c>
    </row>
    <row r="140" spans="1:18">
      <c r="A140" s="1379"/>
      <c r="B140" s="742" t="s">
        <v>313</v>
      </c>
      <c r="C140" s="921">
        <v>13159</v>
      </c>
      <c r="D140" s="922">
        <f t="shared" si="16"/>
        <v>60.465009419657214</v>
      </c>
      <c r="E140" s="921">
        <v>8604</v>
      </c>
      <c r="F140" s="922">
        <f t="shared" si="17"/>
        <v>39.534990580342786</v>
      </c>
      <c r="G140" s="921">
        <v>4200</v>
      </c>
      <c r="H140" s="922">
        <f t="shared" si="18"/>
        <v>38.164470695138576</v>
      </c>
      <c r="I140" s="921">
        <v>6805</v>
      </c>
      <c r="J140" s="922">
        <f t="shared" si="19"/>
        <v>61.835529304861424</v>
      </c>
      <c r="K140" s="921">
        <v>53800</v>
      </c>
      <c r="L140" s="922">
        <f t="shared" si="20"/>
        <v>57.359745825959017</v>
      </c>
      <c r="M140" s="921">
        <v>39994</v>
      </c>
      <c r="N140" s="922">
        <f t="shared" si="21"/>
        <v>42.640254174040983</v>
      </c>
      <c r="O140" s="921">
        <v>32908</v>
      </c>
      <c r="P140" s="922">
        <f t="shared" si="22"/>
        <v>40.645225038288622</v>
      </c>
      <c r="Q140" s="921">
        <v>48056</v>
      </c>
      <c r="R140" s="922">
        <f t="shared" si="23"/>
        <v>59.354774961711378</v>
      </c>
    </row>
    <row r="141" spans="1:18">
      <c r="A141" s="1383">
        <v>2019</v>
      </c>
      <c r="B141" s="739" t="s">
        <v>301</v>
      </c>
      <c r="C141" s="919">
        <v>17131</v>
      </c>
      <c r="D141" s="920">
        <f t="shared" si="16"/>
        <v>61.651131824234355</v>
      </c>
      <c r="E141" s="919">
        <v>10656</v>
      </c>
      <c r="F141" s="920">
        <f t="shared" si="17"/>
        <v>38.348868175765645</v>
      </c>
      <c r="G141" s="919">
        <v>4770</v>
      </c>
      <c r="H141" s="920">
        <f t="shared" si="18"/>
        <v>38.536112457586043</v>
      </c>
      <c r="I141" s="919">
        <v>7608</v>
      </c>
      <c r="J141" s="920">
        <f t="shared" si="19"/>
        <v>61.463887542413957</v>
      </c>
      <c r="K141" s="919">
        <v>62394</v>
      </c>
      <c r="L141" s="920">
        <f t="shared" si="20"/>
        <v>59.319471777758764</v>
      </c>
      <c r="M141" s="919">
        <v>42789</v>
      </c>
      <c r="N141" s="920">
        <f t="shared" si="21"/>
        <v>40.680528222241236</v>
      </c>
      <c r="O141" s="919">
        <v>33769</v>
      </c>
      <c r="P141" s="920">
        <f t="shared" si="22"/>
        <v>41.673145508619946</v>
      </c>
      <c r="Q141" s="919">
        <v>47264</v>
      </c>
      <c r="R141" s="920">
        <f t="shared" si="23"/>
        <v>58.326854491380054</v>
      </c>
    </row>
    <row r="142" spans="1:18">
      <c r="A142" s="1361"/>
      <c r="B142" s="733" t="s">
        <v>302</v>
      </c>
      <c r="C142" s="801">
        <v>16180</v>
      </c>
      <c r="D142" s="802">
        <f t="shared" si="16"/>
        <v>60.831641476802766</v>
      </c>
      <c r="E142" s="801">
        <v>10418</v>
      </c>
      <c r="F142" s="802">
        <f t="shared" si="17"/>
        <v>39.168358523197234</v>
      </c>
      <c r="G142" s="801">
        <v>4468</v>
      </c>
      <c r="H142" s="802">
        <f t="shared" si="18"/>
        <v>36.485382982198267</v>
      </c>
      <c r="I142" s="801">
        <v>7778</v>
      </c>
      <c r="J142" s="802">
        <f t="shared" si="19"/>
        <v>63.514617017801733</v>
      </c>
      <c r="K142" s="801">
        <v>55228</v>
      </c>
      <c r="L142" s="802">
        <f t="shared" si="20"/>
        <v>59.606708830703475</v>
      </c>
      <c r="M142" s="801">
        <v>37426</v>
      </c>
      <c r="N142" s="802">
        <f t="shared" si="21"/>
        <v>40.393291169296525</v>
      </c>
      <c r="O142" s="801">
        <v>29646</v>
      </c>
      <c r="P142" s="802">
        <f t="shared" si="22"/>
        <v>41.825030685232996</v>
      </c>
      <c r="Q142" s="801">
        <v>41235</v>
      </c>
      <c r="R142" s="802">
        <f t="shared" si="23"/>
        <v>58.174969314767004</v>
      </c>
    </row>
    <row r="143" spans="1:18">
      <c r="A143" s="1361"/>
      <c r="B143" s="730" t="s">
        <v>303</v>
      </c>
      <c r="C143" s="804">
        <v>16976</v>
      </c>
      <c r="D143" s="805">
        <f t="shared" si="16"/>
        <v>61.369387607548262</v>
      </c>
      <c r="E143" s="804">
        <v>10686</v>
      </c>
      <c r="F143" s="805">
        <f t="shared" si="17"/>
        <v>38.630612392451738</v>
      </c>
      <c r="G143" s="804">
        <v>4851</v>
      </c>
      <c r="H143" s="805">
        <f t="shared" si="18"/>
        <v>37.5</v>
      </c>
      <c r="I143" s="804">
        <v>8085</v>
      </c>
      <c r="J143" s="805">
        <f t="shared" si="19"/>
        <v>62.5</v>
      </c>
      <c r="K143" s="804">
        <v>59768</v>
      </c>
      <c r="L143" s="805">
        <f t="shared" si="20"/>
        <v>59.094908986642146</v>
      </c>
      <c r="M143" s="804">
        <v>41371</v>
      </c>
      <c r="N143" s="805">
        <f t="shared" si="21"/>
        <v>40.905091013357854</v>
      </c>
      <c r="O143" s="804">
        <v>31819</v>
      </c>
      <c r="P143" s="805">
        <f t="shared" si="22"/>
        <v>41.88749786080065</v>
      </c>
      <c r="Q143" s="804">
        <v>44144</v>
      </c>
      <c r="R143" s="805">
        <f t="shared" si="23"/>
        <v>58.11250213919935</v>
      </c>
    </row>
    <row r="144" spans="1:18">
      <c r="A144" s="1361"/>
      <c r="B144" s="733" t="s">
        <v>304</v>
      </c>
      <c r="C144" s="801">
        <v>16316</v>
      </c>
      <c r="D144" s="802">
        <f t="shared" si="16"/>
        <v>61.716533646026406</v>
      </c>
      <c r="E144" s="801">
        <v>10121</v>
      </c>
      <c r="F144" s="802">
        <f t="shared" si="17"/>
        <v>38.283466353973594</v>
      </c>
      <c r="G144" s="801">
        <v>4681</v>
      </c>
      <c r="H144" s="802">
        <f t="shared" si="18"/>
        <v>38.927234927234927</v>
      </c>
      <c r="I144" s="801">
        <v>7344</v>
      </c>
      <c r="J144" s="802">
        <f t="shared" si="19"/>
        <v>61.072765072765073</v>
      </c>
      <c r="K144" s="801">
        <v>60499</v>
      </c>
      <c r="L144" s="802">
        <f t="shared" si="20"/>
        <v>59.51638449203648</v>
      </c>
      <c r="M144" s="801">
        <v>41152</v>
      </c>
      <c r="N144" s="802">
        <f t="shared" si="21"/>
        <v>40.48361550796352</v>
      </c>
      <c r="O144" s="801">
        <v>31787</v>
      </c>
      <c r="P144" s="802">
        <f t="shared" si="22"/>
        <v>41.012308724485848</v>
      </c>
      <c r="Q144" s="801">
        <v>45719</v>
      </c>
      <c r="R144" s="802">
        <f t="shared" si="23"/>
        <v>58.987691275514152</v>
      </c>
    </row>
    <row r="145" spans="1:18">
      <c r="A145" s="1361"/>
      <c r="B145" s="730" t="s">
        <v>305</v>
      </c>
      <c r="C145" s="804">
        <v>15708</v>
      </c>
      <c r="D145" s="805">
        <f t="shared" si="16"/>
        <v>62.251813101890384</v>
      </c>
      <c r="E145" s="804">
        <v>9525</v>
      </c>
      <c r="F145" s="805">
        <f t="shared" si="17"/>
        <v>37.748186898109616</v>
      </c>
      <c r="G145" s="804">
        <v>4552</v>
      </c>
      <c r="H145" s="805">
        <f t="shared" si="18"/>
        <v>39.863385585427793</v>
      </c>
      <c r="I145" s="804">
        <v>6867</v>
      </c>
      <c r="J145" s="805">
        <f t="shared" si="19"/>
        <v>60.136614414572207</v>
      </c>
      <c r="K145" s="804">
        <v>65003</v>
      </c>
      <c r="L145" s="805">
        <f t="shared" si="20"/>
        <v>59.96697356039779</v>
      </c>
      <c r="M145" s="804">
        <v>43395</v>
      </c>
      <c r="N145" s="805">
        <f t="shared" si="21"/>
        <v>40.03302643960221</v>
      </c>
      <c r="O145" s="804">
        <v>34940</v>
      </c>
      <c r="P145" s="805">
        <f t="shared" si="22"/>
        <v>42.117698112297788</v>
      </c>
      <c r="Q145" s="804">
        <v>48018</v>
      </c>
      <c r="R145" s="805">
        <f t="shared" si="23"/>
        <v>57.882301887702212</v>
      </c>
    </row>
    <row r="146" spans="1:18">
      <c r="A146" s="1361"/>
      <c r="B146" s="733" t="s">
        <v>306</v>
      </c>
      <c r="C146" s="801">
        <v>15861</v>
      </c>
      <c r="D146" s="802">
        <f t="shared" si="16"/>
        <v>62.302616073532874</v>
      </c>
      <c r="E146" s="801">
        <v>9597</v>
      </c>
      <c r="F146" s="802">
        <f t="shared" si="17"/>
        <v>37.697383926467126</v>
      </c>
      <c r="G146" s="801">
        <v>4506</v>
      </c>
      <c r="H146" s="802">
        <f t="shared" si="18"/>
        <v>39.978706414692574</v>
      </c>
      <c r="I146" s="801">
        <v>6765</v>
      </c>
      <c r="J146" s="802">
        <f t="shared" si="19"/>
        <v>60.021293585307426</v>
      </c>
      <c r="K146" s="801">
        <v>70974</v>
      </c>
      <c r="L146" s="802">
        <f t="shared" si="20"/>
        <v>60.145928493343391</v>
      </c>
      <c r="M146" s="801">
        <v>47029</v>
      </c>
      <c r="N146" s="802">
        <f t="shared" si="21"/>
        <v>39.854071506656609</v>
      </c>
      <c r="O146" s="801">
        <v>40642</v>
      </c>
      <c r="P146" s="802">
        <f t="shared" si="22"/>
        <v>42.381771729495803</v>
      </c>
      <c r="Q146" s="801">
        <v>55253</v>
      </c>
      <c r="R146" s="802">
        <f t="shared" si="23"/>
        <v>57.618228270504197</v>
      </c>
    </row>
    <row r="147" spans="1:18">
      <c r="A147" s="1361"/>
      <c r="B147" s="730" t="s">
        <v>307</v>
      </c>
      <c r="C147" s="804">
        <v>16619</v>
      </c>
      <c r="D147" s="805">
        <f t="shared" si="16"/>
        <v>61.838139534883723</v>
      </c>
      <c r="E147" s="804">
        <v>10256</v>
      </c>
      <c r="F147" s="805">
        <f t="shared" si="17"/>
        <v>38.161860465116277</v>
      </c>
      <c r="G147" s="804">
        <v>4531</v>
      </c>
      <c r="H147" s="805">
        <f t="shared" si="18"/>
        <v>42.066660477207314</v>
      </c>
      <c r="I147" s="804">
        <v>6240</v>
      </c>
      <c r="J147" s="805">
        <f t="shared" si="19"/>
        <v>57.933339522792686</v>
      </c>
      <c r="K147" s="804">
        <v>78304</v>
      </c>
      <c r="L147" s="805">
        <f t="shared" si="20"/>
        <v>60.024683219243713</v>
      </c>
      <c r="M147" s="804">
        <v>52149</v>
      </c>
      <c r="N147" s="805">
        <f t="shared" si="21"/>
        <v>39.975316780756287</v>
      </c>
      <c r="O147" s="804">
        <v>38984</v>
      </c>
      <c r="P147" s="805">
        <f t="shared" si="22"/>
        <v>41.774539219888553</v>
      </c>
      <c r="Q147" s="804">
        <v>54336</v>
      </c>
      <c r="R147" s="805">
        <f t="shared" si="23"/>
        <v>58.225460780111447</v>
      </c>
    </row>
    <row r="148" spans="1:18">
      <c r="A148" s="1361"/>
      <c r="B148" s="733" t="s">
        <v>308</v>
      </c>
      <c r="C148" s="801">
        <v>11597</v>
      </c>
      <c r="D148" s="802">
        <f t="shared" si="16"/>
        <v>62.897277361969842</v>
      </c>
      <c r="E148" s="801">
        <v>6841</v>
      </c>
      <c r="F148" s="802">
        <f t="shared" si="17"/>
        <v>37.102722638030158</v>
      </c>
      <c r="G148" s="801">
        <v>3274</v>
      </c>
      <c r="H148" s="802">
        <f t="shared" si="18"/>
        <v>42.646867265859058</v>
      </c>
      <c r="I148" s="801">
        <v>4403</v>
      </c>
      <c r="J148" s="802">
        <f t="shared" si="19"/>
        <v>57.353132734140942</v>
      </c>
      <c r="K148" s="801">
        <v>50990</v>
      </c>
      <c r="L148" s="802">
        <f t="shared" si="20"/>
        <v>60.132553422331242</v>
      </c>
      <c r="M148" s="801">
        <v>33806</v>
      </c>
      <c r="N148" s="802">
        <f t="shared" si="21"/>
        <v>39.867446577668758</v>
      </c>
      <c r="O148" s="801">
        <v>23350</v>
      </c>
      <c r="P148" s="802">
        <f t="shared" si="22"/>
        <v>41.416864734470892</v>
      </c>
      <c r="Q148" s="801">
        <v>33028</v>
      </c>
      <c r="R148" s="802">
        <f t="shared" si="23"/>
        <v>58.583135265529108</v>
      </c>
    </row>
    <row r="149" spans="1:18">
      <c r="A149" s="1361"/>
      <c r="B149" s="730" t="s">
        <v>309</v>
      </c>
      <c r="C149" s="804">
        <v>19372</v>
      </c>
      <c r="D149" s="805">
        <f t="shared" si="16"/>
        <v>59.487179487179489</v>
      </c>
      <c r="E149" s="804">
        <v>13193</v>
      </c>
      <c r="F149" s="805">
        <f t="shared" si="17"/>
        <v>40.512820512820511</v>
      </c>
      <c r="G149" s="804">
        <v>7582</v>
      </c>
      <c r="H149" s="805">
        <f t="shared" si="18"/>
        <v>36.31573905546508</v>
      </c>
      <c r="I149" s="804">
        <v>13296</v>
      </c>
      <c r="J149" s="805">
        <f t="shared" si="19"/>
        <v>63.68426094453492</v>
      </c>
      <c r="K149" s="804">
        <v>68134</v>
      </c>
      <c r="L149" s="805">
        <f t="shared" si="20"/>
        <v>58.645205715269412</v>
      </c>
      <c r="M149" s="804">
        <v>48046</v>
      </c>
      <c r="N149" s="805">
        <f t="shared" si="21"/>
        <v>41.354794284730588</v>
      </c>
      <c r="O149" s="804">
        <v>39070</v>
      </c>
      <c r="P149" s="805">
        <f t="shared" si="22"/>
        <v>39.052426408116347</v>
      </c>
      <c r="Q149" s="804">
        <v>60975</v>
      </c>
      <c r="R149" s="805">
        <f t="shared" si="23"/>
        <v>60.947573591883653</v>
      </c>
    </row>
    <row r="150" spans="1:18">
      <c r="A150" s="1361"/>
      <c r="B150" s="733" t="s">
        <v>310</v>
      </c>
      <c r="C150" s="801">
        <v>20680</v>
      </c>
      <c r="D150" s="802">
        <f t="shared" si="16"/>
        <v>62.492445304000967</v>
      </c>
      <c r="E150" s="801">
        <v>12412</v>
      </c>
      <c r="F150" s="802">
        <f t="shared" si="17"/>
        <v>37.507554695999033</v>
      </c>
      <c r="G150" s="801">
        <v>7979</v>
      </c>
      <c r="H150" s="802">
        <f t="shared" si="18"/>
        <v>39.158814291323125</v>
      </c>
      <c r="I150" s="801">
        <v>12397</v>
      </c>
      <c r="J150" s="802">
        <f t="shared" si="19"/>
        <v>60.841185708676875</v>
      </c>
      <c r="K150" s="801">
        <v>74088</v>
      </c>
      <c r="L150" s="802">
        <f t="shared" si="20"/>
        <v>58.366420873511061</v>
      </c>
      <c r="M150" s="801">
        <v>52848</v>
      </c>
      <c r="N150" s="802">
        <f t="shared" si="21"/>
        <v>41.633579126488939</v>
      </c>
      <c r="O150" s="801">
        <v>46230</v>
      </c>
      <c r="P150" s="802">
        <f t="shared" si="22"/>
        <v>39.877168315636027</v>
      </c>
      <c r="Q150" s="801">
        <v>69701</v>
      </c>
      <c r="R150" s="802">
        <f t="shared" si="23"/>
        <v>60.122831684363973</v>
      </c>
    </row>
    <row r="151" spans="1:18">
      <c r="A151" s="1361"/>
      <c r="B151" s="730" t="s">
        <v>311</v>
      </c>
      <c r="C151" s="804">
        <v>15718</v>
      </c>
      <c r="D151" s="805">
        <f t="shared" si="16"/>
        <v>61.028926422053971</v>
      </c>
      <c r="E151" s="804">
        <v>10037</v>
      </c>
      <c r="F151" s="805">
        <f t="shared" si="17"/>
        <v>38.971073577946029</v>
      </c>
      <c r="G151" s="804">
        <v>4674</v>
      </c>
      <c r="H151" s="805">
        <f t="shared" si="18"/>
        <v>37.406962785114047</v>
      </c>
      <c r="I151" s="804">
        <v>7821</v>
      </c>
      <c r="J151" s="805">
        <f t="shared" si="19"/>
        <v>62.593037214885953</v>
      </c>
      <c r="K151" s="804">
        <v>66050</v>
      </c>
      <c r="L151" s="805">
        <f t="shared" si="20"/>
        <v>58.683986068661596</v>
      </c>
      <c r="M151" s="804">
        <v>46502</v>
      </c>
      <c r="N151" s="805">
        <f t="shared" si="21"/>
        <v>41.316013931338404</v>
      </c>
      <c r="O151" s="804">
        <v>36935</v>
      </c>
      <c r="P151" s="805">
        <f t="shared" si="22"/>
        <v>40.671489764681269</v>
      </c>
      <c r="Q151" s="804">
        <v>53878</v>
      </c>
      <c r="R151" s="805">
        <f t="shared" si="23"/>
        <v>59.328510235318731</v>
      </c>
    </row>
    <row r="152" spans="1:18">
      <c r="A152" s="1362"/>
      <c r="B152" s="742" t="s">
        <v>313</v>
      </c>
      <c r="C152" s="921">
        <v>12423</v>
      </c>
      <c r="D152" s="922">
        <f t="shared" si="16"/>
        <v>60.294117647058826</v>
      </c>
      <c r="E152" s="921">
        <v>8181</v>
      </c>
      <c r="F152" s="922">
        <f t="shared" si="17"/>
        <v>39.705882352941174</v>
      </c>
      <c r="G152" s="921">
        <v>3937</v>
      </c>
      <c r="H152" s="922">
        <f t="shared" si="18"/>
        <v>39.283576132508479</v>
      </c>
      <c r="I152" s="921">
        <v>6085</v>
      </c>
      <c r="J152" s="922">
        <f t="shared" si="19"/>
        <v>60.716423867491521</v>
      </c>
      <c r="K152" s="921">
        <v>58558</v>
      </c>
      <c r="L152" s="922">
        <f t="shared" si="20"/>
        <v>57.318207178724194</v>
      </c>
      <c r="M152" s="921">
        <v>43605</v>
      </c>
      <c r="N152" s="922">
        <f t="shared" si="21"/>
        <v>42.681792821275806</v>
      </c>
      <c r="O152" s="921">
        <v>35642</v>
      </c>
      <c r="P152" s="922">
        <f t="shared" si="22"/>
        <v>39.853743626442437</v>
      </c>
      <c r="Q152" s="921">
        <v>53790</v>
      </c>
      <c r="R152" s="922">
        <f t="shared" si="23"/>
        <v>60.146256373557563</v>
      </c>
    </row>
    <row r="153" spans="1:18" ht="13.65" customHeight="1">
      <c r="A153" s="1383">
        <v>2020</v>
      </c>
      <c r="B153" s="739" t="s">
        <v>301</v>
      </c>
      <c r="C153" s="919">
        <v>16337</v>
      </c>
      <c r="D153" s="920">
        <f t="shared" si="16"/>
        <v>60.788837209302322</v>
      </c>
      <c r="E153" s="919">
        <v>10538</v>
      </c>
      <c r="F153" s="920">
        <f t="shared" si="17"/>
        <v>39.211162790697678</v>
      </c>
      <c r="G153" s="919">
        <v>4271</v>
      </c>
      <c r="H153" s="920">
        <f t="shared" si="18"/>
        <v>37.055353114697205</v>
      </c>
      <c r="I153" s="919">
        <v>7255</v>
      </c>
      <c r="J153" s="920">
        <f t="shared" si="19"/>
        <v>62.944646885302795</v>
      </c>
      <c r="K153" s="919">
        <v>61205</v>
      </c>
      <c r="L153" s="920">
        <f t="shared" si="20"/>
        <v>59.825425683733116</v>
      </c>
      <c r="M153" s="919">
        <v>41101</v>
      </c>
      <c r="N153" s="920">
        <f t="shared" si="21"/>
        <v>40.174574316266884</v>
      </c>
      <c r="O153" s="919">
        <v>30643</v>
      </c>
      <c r="P153" s="920">
        <f t="shared" si="22"/>
        <v>40.374454853288007</v>
      </c>
      <c r="Q153" s="919">
        <v>45254</v>
      </c>
      <c r="R153" s="920">
        <f t="shared" si="23"/>
        <v>59.625545146711993</v>
      </c>
    </row>
    <row r="154" spans="1:18">
      <c r="A154" s="1361"/>
      <c r="B154" s="733" t="s">
        <v>302</v>
      </c>
      <c r="C154" s="801">
        <v>16679</v>
      </c>
      <c r="D154" s="802">
        <f t="shared" si="16"/>
        <v>61.419207541611428</v>
      </c>
      <c r="E154" s="801">
        <v>10477</v>
      </c>
      <c r="F154" s="802">
        <f t="shared" si="17"/>
        <v>38.580792458388572</v>
      </c>
      <c r="G154" s="801">
        <v>4657</v>
      </c>
      <c r="H154" s="802">
        <f t="shared" si="18"/>
        <v>37.318695408285919</v>
      </c>
      <c r="I154" s="801">
        <v>7822</v>
      </c>
      <c r="J154" s="802">
        <f t="shared" si="19"/>
        <v>62.681304591714081</v>
      </c>
      <c r="K154" s="801">
        <v>55346</v>
      </c>
      <c r="L154" s="802">
        <f t="shared" si="20"/>
        <v>59.609895850162097</v>
      </c>
      <c r="M154" s="801">
        <v>37501</v>
      </c>
      <c r="N154" s="802">
        <f t="shared" si="21"/>
        <v>40.390104149837903</v>
      </c>
      <c r="O154" s="801">
        <v>30868</v>
      </c>
      <c r="P154" s="802">
        <f t="shared" si="22"/>
        <v>41.590988708938532</v>
      </c>
      <c r="Q154" s="801">
        <v>43350</v>
      </c>
      <c r="R154" s="802">
        <f t="shared" si="23"/>
        <v>58.409011291061468</v>
      </c>
    </row>
    <row r="155" spans="1:18">
      <c r="A155" s="1361"/>
      <c r="B155" s="730" t="s">
        <v>303</v>
      </c>
      <c r="C155" s="804">
        <v>12791</v>
      </c>
      <c r="D155" s="805">
        <f t="shared" si="16"/>
        <v>61.315373184411101</v>
      </c>
      <c r="E155" s="804">
        <v>8070</v>
      </c>
      <c r="F155" s="805">
        <f t="shared" si="17"/>
        <v>38.684626815588899</v>
      </c>
      <c r="G155" s="804">
        <v>3248</v>
      </c>
      <c r="H155" s="805">
        <f t="shared" si="18"/>
        <v>36.527215474583898</v>
      </c>
      <c r="I155" s="804">
        <v>5644</v>
      </c>
      <c r="J155" s="805">
        <f t="shared" si="19"/>
        <v>63.472784525416102</v>
      </c>
      <c r="K155" s="804">
        <v>41465</v>
      </c>
      <c r="L155" s="805">
        <f t="shared" si="20"/>
        <v>57.90392403295629</v>
      </c>
      <c r="M155" s="804">
        <v>30145</v>
      </c>
      <c r="N155" s="805">
        <f t="shared" si="21"/>
        <v>42.09607596704371</v>
      </c>
      <c r="O155" s="804">
        <v>21107</v>
      </c>
      <c r="P155" s="805">
        <f t="shared" si="22"/>
        <v>42.363118175979444</v>
      </c>
      <c r="Q155" s="804">
        <v>28717</v>
      </c>
      <c r="R155" s="805">
        <f t="shared" si="23"/>
        <v>57.636881824020556</v>
      </c>
    </row>
    <row r="156" spans="1:18">
      <c r="A156" s="1361"/>
      <c r="B156" s="733" t="s">
        <v>304</v>
      </c>
      <c r="C156" s="801">
        <v>5255</v>
      </c>
      <c r="D156" s="802">
        <f t="shared" si="16"/>
        <v>63.389626055488542</v>
      </c>
      <c r="E156" s="801">
        <v>3035</v>
      </c>
      <c r="F156" s="802">
        <f t="shared" si="17"/>
        <v>36.610373944511458</v>
      </c>
      <c r="G156" s="801">
        <v>1130</v>
      </c>
      <c r="H156" s="802">
        <f t="shared" si="18"/>
        <v>43.014845831747238</v>
      </c>
      <c r="I156" s="801">
        <v>1497</v>
      </c>
      <c r="J156" s="802">
        <f t="shared" si="19"/>
        <v>56.985154168252762</v>
      </c>
      <c r="K156" s="801">
        <v>23614</v>
      </c>
      <c r="L156" s="802">
        <f t="shared" si="20"/>
        <v>60.920489138847323</v>
      </c>
      <c r="M156" s="801">
        <v>15148</v>
      </c>
      <c r="N156" s="802">
        <f t="shared" si="21"/>
        <v>39.079510861152677</v>
      </c>
      <c r="O156" s="801">
        <v>9775</v>
      </c>
      <c r="P156" s="802">
        <f t="shared" si="22"/>
        <v>49.687388806994356</v>
      </c>
      <c r="Q156" s="801">
        <v>9898</v>
      </c>
      <c r="R156" s="802">
        <f t="shared" si="23"/>
        <v>50.312611193005644</v>
      </c>
    </row>
    <row r="157" spans="1:18">
      <c r="A157" s="1361"/>
      <c r="B157" s="730" t="s">
        <v>305</v>
      </c>
      <c r="C157" s="804">
        <v>6295</v>
      </c>
      <c r="D157" s="805">
        <f t="shared" si="16"/>
        <v>63.031941523981175</v>
      </c>
      <c r="E157" s="804">
        <v>3692</v>
      </c>
      <c r="F157" s="805">
        <f t="shared" si="17"/>
        <v>36.968058476018825</v>
      </c>
      <c r="G157" s="804">
        <v>1878</v>
      </c>
      <c r="H157" s="805">
        <f t="shared" si="18"/>
        <v>39.019322667774773</v>
      </c>
      <c r="I157" s="804">
        <v>2935</v>
      </c>
      <c r="J157" s="805">
        <f t="shared" si="19"/>
        <v>60.980677332225227</v>
      </c>
      <c r="K157" s="804">
        <v>29003</v>
      </c>
      <c r="L157" s="805">
        <f t="shared" si="20"/>
        <v>68.178185237423605</v>
      </c>
      <c r="M157" s="804">
        <v>13537</v>
      </c>
      <c r="N157" s="805">
        <f t="shared" si="21"/>
        <v>31.821814762576398</v>
      </c>
      <c r="O157" s="804">
        <v>12810</v>
      </c>
      <c r="P157" s="805">
        <f t="shared" si="22"/>
        <v>50.946547884187083</v>
      </c>
      <c r="Q157" s="804">
        <v>12334</v>
      </c>
      <c r="R157" s="805">
        <f t="shared" si="23"/>
        <v>49.053452115812917</v>
      </c>
    </row>
    <row r="158" spans="1:18">
      <c r="A158" s="1361"/>
      <c r="B158" s="733" t="s">
        <v>306</v>
      </c>
      <c r="C158" s="801">
        <v>9736</v>
      </c>
      <c r="D158" s="802">
        <f t="shared" si="16"/>
        <v>61.753139667639225</v>
      </c>
      <c r="E158" s="801">
        <v>6030</v>
      </c>
      <c r="F158" s="802">
        <f t="shared" si="17"/>
        <v>38.246860332360775</v>
      </c>
      <c r="G158" s="801">
        <v>3009</v>
      </c>
      <c r="H158" s="802">
        <f t="shared" si="18"/>
        <v>39.472648563557655</v>
      </c>
      <c r="I158" s="801">
        <v>4614</v>
      </c>
      <c r="J158" s="802">
        <f t="shared" si="19"/>
        <v>60.527351436442345</v>
      </c>
      <c r="K158" s="801">
        <v>38961</v>
      </c>
      <c r="L158" s="802">
        <f t="shared" si="20"/>
        <v>64.964233905257359</v>
      </c>
      <c r="M158" s="801">
        <v>21012</v>
      </c>
      <c r="N158" s="802">
        <f t="shared" si="21"/>
        <v>35.035766094742634</v>
      </c>
      <c r="O158" s="801">
        <v>19553</v>
      </c>
      <c r="P158" s="802">
        <f t="shared" si="22"/>
        <v>46.684812453740179</v>
      </c>
      <c r="Q158" s="801">
        <v>22330</v>
      </c>
      <c r="R158" s="802">
        <f t="shared" si="23"/>
        <v>53.315187546259821</v>
      </c>
    </row>
    <row r="159" spans="1:18">
      <c r="A159" s="1361"/>
      <c r="B159" s="730" t="s">
        <v>307</v>
      </c>
      <c r="C159" s="804">
        <v>11110</v>
      </c>
      <c r="D159" s="805">
        <f t="shared" si="16"/>
        <v>60.657348766106139</v>
      </c>
      <c r="E159" s="804">
        <v>7206</v>
      </c>
      <c r="F159" s="805">
        <f t="shared" si="17"/>
        <v>39.342651233893861</v>
      </c>
      <c r="G159" s="804">
        <v>3180</v>
      </c>
      <c r="H159" s="805">
        <f t="shared" si="18"/>
        <v>39.889613647767185</v>
      </c>
      <c r="I159" s="804">
        <v>4792</v>
      </c>
      <c r="J159" s="805">
        <f t="shared" si="19"/>
        <v>60.110386352232815</v>
      </c>
      <c r="K159" s="804">
        <v>52464</v>
      </c>
      <c r="L159" s="805">
        <f t="shared" si="20"/>
        <v>62.978968596946125</v>
      </c>
      <c r="M159" s="804">
        <v>30840</v>
      </c>
      <c r="N159" s="805">
        <f t="shared" si="21"/>
        <v>37.021031403053875</v>
      </c>
      <c r="O159" s="804">
        <v>26127</v>
      </c>
      <c r="P159" s="805">
        <f t="shared" si="22"/>
        <v>46.861211751623202</v>
      </c>
      <c r="Q159" s="804">
        <v>29627</v>
      </c>
      <c r="R159" s="805">
        <f t="shared" si="23"/>
        <v>53.138788248376798</v>
      </c>
    </row>
    <row r="160" spans="1:18">
      <c r="A160" s="1361"/>
      <c r="B160" s="733" t="s">
        <v>308</v>
      </c>
      <c r="C160" s="801">
        <v>8054</v>
      </c>
      <c r="D160" s="802">
        <f t="shared" si="16"/>
        <v>60.383865647023541</v>
      </c>
      <c r="E160" s="801">
        <v>5284</v>
      </c>
      <c r="F160" s="802">
        <f t="shared" si="17"/>
        <v>39.616134352976459</v>
      </c>
      <c r="G160" s="801">
        <v>1971</v>
      </c>
      <c r="H160" s="802">
        <f t="shared" si="18"/>
        <v>36.191700330517811</v>
      </c>
      <c r="I160" s="801">
        <v>3475</v>
      </c>
      <c r="J160" s="802">
        <f t="shared" si="19"/>
        <v>63.808299669482189</v>
      </c>
      <c r="K160" s="801">
        <v>39921</v>
      </c>
      <c r="L160" s="802">
        <f t="shared" si="20"/>
        <v>62.649675931011757</v>
      </c>
      <c r="M160" s="801">
        <v>23800</v>
      </c>
      <c r="N160" s="802">
        <f t="shared" si="21"/>
        <v>37.350324068988243</v>
      </c>
      <c r="O160" s="801">
        <v>15796</v>
      </c>
      <c r="P160" s="802">
        <f t="shared" si="22"/>
        <v>43.197418437388905</v>
      </c>
      <c r="Q160" s="801">
        <v>20771</v>
      </c>
      <c r="R160" s="802">
        <f t="shared" si="23"/>
        <v>56.802581562611095</v>
      </c>
    </row>
    <row r="161" spans="1:18">
      <c r="A161" s="1361"/>
      <c r="B161" s="730" t="s">
        <v>309</v>
      </c>
      <c r="C161" s="804">
        <v>12892</v>
      </c>
      <c r="D161" s="805">
        <f t="shared" si="16"/>
        <v>57.489409141583053</v>
      </c>
      <c r="E161" s="804">
        <v>9533</v>
      </c>
      <c r="F161" s="805">
        <f t="shared" si="17"/>
        <v>42.510590858416947</v>
      </c>
      <c r="G161" s="804">
        <v>4400</v>
      </c>
      <c r="H161" s="805">
        <f t="shared" si="18"/>
        <v>31.55479059093517</v>
      </c>
      <c r="I161" s="804">
        <v>9544</v>
      </c>
      <c r="J161" s="805">
        <f t="shared" si="19"/>
        <v>68.44520940906483</v>
      </c>
      <c r="K161" s="804">
        <v>52031</v>
      </c>
      <c r="L161" s="805">
        <f t="shared" si="20"/>
        <v>59.258120358981365</v>
      </c>
      <c r="M161" s="804">
        <v>35773</v>
      </c>
      <c r="N161" s="805">
        <f t="shared" si="21"/>
        <v>40.741879641018635</v>
      </c>
      <c r="O161" s="804">
        <v>26895</v>
      </c>
      <c r="P161" s="805">
        <f t="shared" si="22"/>
        <v>40.49902874610369</v>
      </c>
      <c r="Q161" s="804">
        <v>39514</v>
      </c>
      <c r="R161" s="805">
        <f t="shared" si="23"/>
        <v>59.50097125389631</v>
      </c>
    </row>
    <row r="162" spans="1:18">
      <c r="A162" s="1361"/>
      <c r="B162" s="733" t="s">
        <v>310</v>
      </c>
      <c r="C162" s="801">
        <v>12077</v>
      </c>
      <c r="D162" s="802">
        <f t="shared" si="16"/>
        <v>59.454536503716831</v>
      </c>
      <c r="E162" s="801">
        <v>8236</v>
      </c>
      <c r="F162" s="802">
        <f t="shared" si="17"/>
        <v>40.545463496283169</v>
      </c>
      <c r="G162" s="801">
        <v>3837</v>
      </c>
      <c r="H162" s="802">
        <f t="shared" si="18"/>
        <v>33.117555670636975</v>
      </c>
      <c r="I162" s="801">
        <v>7749</v>
      </c>
      <c r="J162" s="802">
        <f t="shared" si="19"/>
        <v>66.882444329363025</v>
      </c>
      <c r="K162" s="801">
        <v>51379</v>
      </c>
      <c r="L162" s="802">
        <f t="shared" si="20"/>
        <v>60.379110160528356</v>
      </c>
      <c r="M162" s="801">
        <v>33715</v>
      </c>
      <c r="N162" s="802">
        <f t="shared" si="21"/>
        <v>39.620889839471644</v>
      </c>
      <c r="O162" s="801">
        <v>26892</v>
      </c>
      <c r="P162" s="802">
        <f t="shared" si="22"/>
        <v>41.903515332834708</v>
      </c>
      <c r="Q162" s="801">
        <v>37284</v>
      </c>
      <c r="R162" s="802">
        <f t="shared" si="23"/>
        <v>58.096484667165292</v>
      </c>
    </row>
    <row r="163" spans="1:18">
      <c r="A163" s="1361"/>
      <c r="B163" s="730" t="s">
        <v>311</v>
      </c>
      <c r="C163" s="804">
        <v>10978</v>
      </c>
      <c r="D163" s="805">
        <f t="shared" si="16"/>
        <v>59.321301199610936</v>
      </c>
      <c r="E163" s="804">
        <v>7528</v>
      </c>
      <c r="F163" s="805">
        <f t="shared" si="17"/>
        <v>40.678698800389064</v>
      </c>
      <c r="G163" s="804">
        <v>3029</v>
      </c>
      <c r="H163" s="805">
        <f t="shared" si="18"/>
        <v>32.696459412780655</v>
      </c>
      <c r="I163" s="804">
        <v>6235</v>
      </c>
      <c r="J163" s="805">
        <f t="shared" si="19"/>
        <v>67.303540587219345</v>
      </c>
      <c r="K163" s="804">
        <v>49217</v>
      </c>
      <c r="L163" s="805">
        <f t="shared" si="20"/>
        <v>61.063275434243174</v>
      </c>
      <c r="M163" s="804">
        <v>31383</v>
      </c>
      <c r="N163" s="805">
        <f t="shared" si="21"/>
        <v>38.936724565756826</v>
      </c>
      <c r="O163" s="804">
        <v>24816</v>
      </c>
      <c r="P163" s="805">
        <f t="shared" si="22"/>
        <v>43.976608187134502</v>
      </c>
      <c r="Q163" s="804">
        <v>31614</v>
      </c>
      <c r="R163" s="805">
        <f t="shared" si="23"/>
        <v>56.023391812865498</v>
      </c>
    </row>
    <row r="164" spans="1:18">
      <c r="A164" s="1362"/>
      <c r="B164" s="742" t="s">
        <v>313</v>
      </c>
      <c r="C164" s="921">
        <v>10564</v>
      </c>
      <c r="D164" s="922">
        <f t="shared" si="16"/>
        <v>59.835740583404132</v>
      </c>
      <c r="E164" s="921">
        <v>7091</v>
      </c>
      <c r="F164" s="922">
        <f t="shared" si="17"/>
        <v>40.164259416595868</v>
      </c>
      <c r="G164" s="921">
        <v>2809</v>
      </c>
      <c r="H164" s="922">
        <f t="shared" si="18"/>
        <v>35.865679264555666</v>
      </c>
      <c r="I164" s="921">
        <v>5023</v>
      </c>
      <c r="J164" s="922">
        <f t="shared" si="19"/>
        <v>64.134320735444334</v>
      </c>
      <c r="K164" s="921">
        <v>43950</v>
      </c>
      <c r="L164" s="922">
        <f t="shared" si="20"/>
        <v>59.853736262239714</v>
      </c>
      <c r="M164" s="921">
        <v>29479</v>
      </c>
      <c r="N164" s="922">
        <f t="shared" si="21"/>
        <v>40.146263737760286</v>
      </c>
      <c r="O164" s="921">
        <v>23846</v>
      </c>
      <c r="P164" s="922">
        <f t="shared" si="22"/>
        <v>43.711619892581524</v>
      </c>
      <c r="Q164" s="921">
        <v>30707</v>
      </c>
      <c r="R164" s="922">
        <f t="shared" si="23"/>
        <v>56.288380107418476</v>
      </c>
    </row>
    <row r="165" spans="1:18" ht="13.65" customHeight="1">
      <c r="A165" s="1383">
        <v>2021</v>
      </c>
      <c r="B165" s="739" t="s">
        <v>301</v>
      </c>
      <c r="C165" s="919">
        <v>11909</v>
      </c>
      <c r="D165" s="920">
        <f t="shared" ref="D165:D176" si="24">100*C165/(C165+E165)</f>
        <v>60.457914509087217</v>
      </c>
      <c r="E165" s="919">
        <v>7789</v>
      </c>
      <c r="F165" s="920">
        <f t="shared" ref="F165:F176" si="25">100*E165/(C165+E165)</f>
        <v>39.542085490912783</v>
      </c>
      <c r="G165" s="919">
        <v>2499</v>
      </c>
      <c r="H165" s="920">
        <f t="shared" ref="H165:H176" si="26">100*G165/(G165+I165)</f>
        <v>35.207100591715978</v>
      </c>
      <c r="I165" s="919">
        <v>4599</v>
      </c>
      <c r="J165" s="920">
        <f t="shared" ref="J165:J176" si="27">100*I165/(G165+I165)</f>
        <v>64.792899408284029</v>
      </c>
      <c r="K165" s="919">
        <v>44402</v>
      </c>
      <c r="L165" s="920">
        <f t="shared" ref="L165:L176" si="28">100*K165/(K165+M165)</f>
        <v>61.502874160260404</v>
      </c>
      <c r="M165" s="919">
        <v>27793</v>
      </c>
      <c r="N165" s="920">
        <f t="shared" ref="N165:N176" si="29">100*M165/(K165+M165)</f>
        <v>38.497125839739596</v>
      </c>
      <c r="O165" s="919">
        <v>20316</v>
      </c>
      <c r="P165" s="920">
        <f t="shared" ref="P165:P176" si="30">100*O165/(O165+Q165)</f>
        <v>43.520918575009105</v>
      </c>
      <c r="Q165" s="919">
        <v>26365</v>
      </c>
      <c r="R165" s="920">
        <f t="shared" ref="R165:R176" si="31">100*Q165/(O165+Q165)</f>
        <v>56.479081424990895</v>
      </c>
    </row>
    <row r="166" spans="1:18">
      <c r="A166" s="1361"/>
      <c r="B166" s="733" t="s">
        <v>302</v>
      </c>
      <c r="C166" s="801">
        <v>12739</v>
      </c>
      <c r="D166" s="802">
        <f t="shared" si="24"/>
        <v>59.959521792337384</v>
      </c>
      <c r="E166" s="801">
        <v>8507</v>
      </c>
      <c r="F166" s="802">
        <f t="shared" si="25"/>
        <v>40.040478207662616</v>
      </c>
      <c r="G166" s="801">
        <v>3154</v>
      </c>
      <c r="H166" s="802">
        <f t="shared" si="26"/>
        <v>35.918460312037354</v>
      </c>
      <c r="I166" s="801">
        <v>5627</v>
      </c>
      <c r="J166" s="802">
        <f t="shared" si="27"/>
        <v>64.081539687962646</v>
      </c>
      <c r="K166" s="801">
        <v>44591</v>
      </c>
      <c r="L166" s="802">
        <f t="shared" si="28"/>
        <v>62.392959086584206</v>
      </c>
      <c r="M166" s="801">
        <v>26877</v>
      </c>
      <c r="N166" s="802">
        <f t="shared" si="29"/>
        <v>37.607040913415794</v>
      </c>
      <c r="O166" s="801">
        <v>20806</v>
      </c>
      <c r="P166" s="802">
        <f t="shared" si="30"/>
        <v>44.721965479440279</v>
      </c>
      <c r="Q166" s="801">
        <v>25717</v>
      </c>
      <c r="R166" s="802">
        <f t="shared" si="31"/>
        <v>55.278034520559721</v>
      </c>
    </row>
    <row r="167" spans="1:18">
      <c r="A167" s="1361"/>
      <c r="B167" s="730" t="s">
        <v>303</v>
      </c>
      <c r="C167" s="804">
        <v>16746</v>
      </c>
      <c r="D167" s="805">
        <f t="shared" si="24"/>
        <v>61.280052695136675</v>
      </c>
      <c r="E167" s="804">
        <v>10581</v>
      </c>
      <c r="F167" s="805">
        <f t="shared" si="25"/>
        <v>38.719947304863325</v>
      </c>
      <c r="G167" s="804">
        <v>4238</v>
      </c>
      <c r="H167" s="805">
        <f t="shared" si="26"/>
        <v>36.126502429460402</v>
      </c>
      <c r="I167" s="804">
        <v>7493</v>
      </c>
      <c r="J167" s="805">
        <f t="shared" si="27"/>
        <v>63.873497570539598</v>
      </c>
      <c r="K167" s="804">
        <v>47936</v>
      </c>
      <c r="L167" s="805">
        <f t="shared" si="28"/>
        <v>61.946422340824213</v>
      </c>
      <c r="M167" s="804">
        <v>29447</v>
      </c>
      <c r="N167" s="805">
        <f t="shared" si="29"/>
        <v>38.053577659175787</v>
      </c>
      <c r="O167" s="804">
        <v>22630</v>
      </c>
      <c r="P167" s="805">
        <f t="shared" si="30"/>
        <v>44.027237354085607</v>
      </c>
      <c r="Q167" s="804">
        <v>28770</v>
      </c>
      <c r="R167" s="805">
        <f t="shared" si="31"/>
        <v>55.972762645914393</v>
      </c>
    </row>
    <row r="168" spans="1:18">
      <c r="A168" s="1361"/>
      <c r="B168" s="733" t="s">
        <v>304</v>
      </c>
      <c r="C168" s="801">
        <v>15144</v>
      </c>
      <c r="D168" s="802">
        <f t="shared" si="24"/>
        <v>61.049746029186487</v>
      </c>
      <c r="E168" s="801">
        <v>9662</v>
      </c>
      <c r="F168" s="802">
        <f t="shared" si="25"/>
        <v>38.950253970813513</v>
      </c>
      <c r="G168" s="801">
        <v>3570</v>
      </c>
      <c r="H168" s="802">
        <f t="shared" si="26"/>
        <v>35.919106549954726</v>
      </c>
      <c r="I168" s="801">
        <v>6369</v>
      </c>
      <c r="J168" s="802">
        <f t="shared" si="27"/>
        <v>64.080893450045281</v>
      </c>
      <c r="K168" s="801">
        <v>48279</v>
      </c>
      <c r="L168" s="802">
        <f t="shared" si="28"/>
        <v>61.367449664429529</v>
      </c>
      <c r="M168" s="801">
        <v>30393</v>
      </c>
      <c r="N168" s="802">
        <f t="shared" si="29"/>
        <v>38.632550335570471</v>
      </c>
      <c r="O168" s="801">
        <v>23940</v>
      </c>
      <c r="P168" s="802">
        <f t="shared" si="30"/>
        <v>42.196175200493521</v>
      </c>
      <c r="Q168" s="801">
        <v>32795</v>
      </c>
      <c r="R168" s="802">
        <f t="shared" si="31"/>
        <v>57.803824799506479</v>
      </c>
    </row>
    <row r="169" spans="1:18">
      <c r="A169" s="1361"/>
      <c r="B169" s="730" t="s">
        <v>305</v>
      </c>
      <c r="C169" s="804">
        <v>14745</v>
      </c>
      <c r="D169" s="805">
        <f t="shared" si="24"/>
        <v>60.522103189262403</v>
      </c>
      <c r="E169" s="804">
        <v>9618</v>
      </c>
      <c r="F169" s="805">
        <f t="shared" si="25"/>
        <v>39.477896810737597</v>
      </c>
      <c r="G169" s="804">
        <v>3382</v>
      </c>
      <c r="H169" s="805">
        <f t="shared" si="26"/>
        <v>36.937527304499781</v>
      </c>
      <c r="I169" s="804">
        <v>5774</v>
      </c>
      <c r="J169" s="805">
        <f t="shared" si="27"/>
        <v>63.062472695500219</v>
      </c>
      <c r="K169" s="804">
        <v>54879</v>
      </c>
      <c r="L169" s="805">
        <f t="shared" si="28"/>
        <v>59.617390170773042</v>
      </c>
      <c r="M169" s="804">
        <v>37173</v>
      </c>
      <c r="N169" s="805">
        <f t="shared" si="29"/>
        <v>40.382609829226958</v>
      </c>
      <c r="O169" s="804">
        <v>27380</v>
      </c>
      <c r="P169" s="805">
        <f t="shared" si="30"/>
        <v>43.528027725668501</v>
      </c>
      <c r="Q169" s="804">
        <v>35522</v>
      </c>
      <c r="R169" s="805">
        <f t="shared" si="31"/>
        <v>56.471972274331499</v>
      </c>
    </row>
    <row r="170" spans="1:18">
      <c r="A170" s="1361"/>
      <c r="B170" s="733" t="s">
        <v>306</v>
      </c>
      <c r="C170" s="801">
        <v>16645</v>
      </c>
      <c r="D170" s="802">
        <f t="shared" si="24"/>
        <v>61.762523191094623</v>
      </c>
      <c r="E170" s="801">
        <v>10305</v>
      </c>
      <c r="F170" s="802">
        <f t="shared" si="25"/>
        <v>38.237476808905377</v>
      </c>
      <c r="G170" s="801">
        <v>3804</v>
      </c>
      <c r="H170" s="802">
        <f t="shared" si="26"/>
        <v>38.576209309400667</v>
      </c>
      <c r="I170" s="801">
        <v>6057</v>
      </c>
      <c r="J170" s="802">
        <f t="shared" si="27"/>
        <v>61.423790690599333</v>
      </c>
      <c r="K170" s="801">
        <v>61831</v>
      </c>
      <c r="L170" s="802">
        <f t="shared" si="28"/>
        <v>61.073686290003948</v>
      </c>
      <c r="M170" s="801">
        <v>39409</v>
      </c>
      <c r="N170" s="802">
        <f t="shared" si="29"/>
        <v>38.926313709996052</v>
      </c>
      <c r="O170" s="801">
        <v>34377</v>
      </c>
      <c r="P170" s="802">
        <f t="shared" si="30"/>
        <v>43.430527831821514</v>
      </c>
      <c r="Q170" s="801">
        <v>44777</v>
      </c>
      <c r="R170" s="802">
        <f t="shared" si="31"/>
        <v>56.569472168178486</v>
      </c>
    </row>
    <row r="171" spans="1:18">
      <c r="A171" s="1361"/>
      <c r="B171" s="730" t="s">
        <v>307</v>
      </c>
      <c r="C171" s="804">
        <v>14808</v>
      </c>
      <c r="D171" s="805">
        <f t="shared" si="24"/>
        <v>60.158439975624617</v>
      </c>
      <c r="E171" s="804">
        <v>9807</v>
      </c>
      <c r="F171" s="805">
        <f t="shared" si="25"/>
        <v>39.841560024375383</v>
      </c>
      <c r="G171" s="804">
        <v>3185</v>
      </c>
      <c r="H171" s="805">
        <f t="shared" si="26"/>
        <v>38.28125</v>
      </c>
      <c r="I171" s="804">
        <v>5135</v>
      </c>
      <c r="J171" s="805">
        <f t="shared" si="27"/>
        <v>61.71875</v>
      </c>
      <c r="K171" s="804">
        <v>63787</v>
      </c>
      <c r="L171" s="805">
        <f t="shared" si="28"/>
        <v>59.711119015969892</v>
      </c>
      <c r="M171" s="804">
        <v>43039</v>
      </c>
      <c r="N171" s="805">
        <f t="shared" si="29"/>
        <v>40.288880984030108</v>
      </c>
      <c r="O171" s="804">
        <v>32353</v>
      </c>
      <c r="P171" s="805">
        <f t="shared" si="30"/>
        <v>42.66404684038401</v>
      </c>
      <c r="Q171" s="804">
        <v>43479</v>
      </c>
      <c r="R171" s="805">
        <f t="shared" si="31"/>
        <v>57.33595315961599</v>
      </c>
    </row>
    <row r="172" spans="1:18">
      <c r="A172" s="1361"/>
      <c r="B172" s="733" t="s">
        <v>308</v>
      </c>
      <c r="C172" s="801">
        <v>10999</v>
      </c>
      <c r="D172" s="802">
        <f t="shared" si="24"/>
        <v>60.567180616740089</v>
      </c>
      <c r="E172" s="801">
        <v>7161</v>
      </c>
      <c r="F172" s="802">
        <f t="shared" si="25"/>
        <v>39.432819383259911</v>
      </c>
      <c r="G172" s="801">
        <v>2915</v>
      </c>
      <c r="H172" s="802">
        <f t="shared" si="26"/>
        <v>43.102173591601357</v>
      </c>
      <c r="I172" s="801">
        <v>3848</v>
      </c>
      <c r="J172" s="802">
        <f t="shared" si="27"/>
        <v>56.897826408398643</v>
      </c>
      <c r="K172" s="801">
        <v>48688</v>
      </c>
      <c r="L172" s="802">
        <f t="shared" si="28"/>
        <v>61.138946443146857</v>
      </c>
      <c r="M172" s="801">
        <v>30947</v>
      </c>
      <c r="N172" s="802">
        <f t="shared" si="29"/>
        <v>38.861053556853143</v>
      </c>
      <c r="O172" s="801">
        <v>22123</v>
      </c>
      <c r="P172" s="802">
        <f t="shared" si="30"/>
        <v>41.393956403779583</v>
      </c>
      <c r="Q172" s="801">
        <v>31322</v>
      </c>
      <c r="R172" s="802">
        <f t="shared" si="31"/>
        <v>58.606043596220417</v>
      </c>
    </row>
    <row r="173" spans="1:18">
      <c r="A173" s="1361"/>
      <c r="B173" s="730" t="s">
        <v>309</v>
      </c>
      <c r="C173" s="804">
        <v>18917</v>
      </c>
      <c r="D173" s="805">
        <f t="shared" si="24"/>
        <v>57.992029429797668</v>
      </c>
      <c r="E173" s="804">
        <v>13703</v>
      </c>
      <c r="F173" s="805">
        <f t="shared" si="25"/>
        <v>42.007970570202332</v>
      </c>
      <c r="G173" s="804">
        <v>6945</v>
      </c>
      <c r="H173" s="805">
        <f t="shared" si="26"/>
        <v>36.294747844264435</v>
      </c>
      <c r="I173" s="804">
        <v>12190</v>
      </c>
      <c r="J173" s="805">
        <f t="shared" si="27"/>
        <v>63.705252155735565</v>
      </c>
      <c r="K173" s="804">
        <v>63279</v>
      </c>
      <c r="L173" s="805">
        <f t="shared" si="28"/>
        <v>59.155838085444515</v>
      </c>
      <c r="M173" s="804">
        <v>43691</v>
      </c>
      <c r="N173" s="805">
        <f t="shared" si="29"/>
        <v>40.844161914555485</v>
      </c>
      <c r="O173" s="804">
        <v>37096</v>
      </c>
      <c r="P173" s="805">
        <f t="shared" si="30"/>
        <v>40.714277874726989</v>
      </c>
      <c r="Q173" s="804">
        <v>54017</v>
      </c>
      <c r="R173" s="805">
        <f t="shared" si="31"/>
        <v>59.285722125273011</v>
      </c>
    </row>
    <row r="174" spans="1:18">
      <c r="A174" s="1361"/>
      <c r="B174" s="733" t="s">
        <v>310</v>
      </c>
      <c r="C174" s="801">
        <v>17500</v>
      </c>
      <c r="D174" s="802">
        <f t="shared" si="24"/>
        <v>59.089681253376554</v>
      </c>
      <c r="E174" s="801">
        <v>12116</v>
      </c>
      <c r="F174" s="802">
        <f t="shared" si="25"/>
        <v>40.910318746623446</v>
      </c>
      <c r="G174" s="801">
        <v>5810</v>
      </c>
      <c r="H174" s="802">
        <f t="shared" si="26"/>
        <v>36.55007549068948</v>
      </c>
      <c r="I174" s="801">
        <v>10086</v>
      </c>
      <c r="J174" s="802">
        <f t="shared" si="27"/>
        <v>63.44992450931052</v>
      </c>
      <c r="K174" s="801">
        <v>63110</v>
      </c>
      <c r="L174" s="802">
        <f t="shared" si="28"/>
        <v>59.104488794403288</v>
      </c>
      <c r="M174" s="801">
        <v>43667</v>
      </c>
      <c r="N174" s="802">
        <f t="shared" si="29"/>
        <v>40.895511205596712</v>
      </c>
      <c r="O174" s="801">
        <v>39166</v>
      </c>
      <c r="P174" s="802">
        <f t="shared" si="30"/>
        <v>40.896750480327455</v>
      </c>
      <c r="Q174" s="801">
        <v>56602</v>
      </c>
      <c r="R174" s="802">
        <f t="shared" si="31"/>
        <v>59.103249519672545</v>
      </c>
    </row>
    <row r="175" spans="1:18">
      <c r="A175" s="1361"/>
      <c r="B175" s="730" t="s">
        <v>311</v>
      </c>
      <c r="C175" s="804">
        <v>23687</v>
      </c>
      <c r="D175" s="805">
        <f t="shared" si="24"/>
        <v>63.625130946305298</v>
      </c>
      <c r="E175" s="804">
        <v>13542</v>
      </c>
      <c r="F175" s="805">
        <f t="shared" si="25"/>
        <v>36.374869053694702</v>
      </c>
      <c r="G175" s="804">
        <v>6282</v>
      </c>
      <c r="H175" s="805">
        <f t="shared" si="26"/>
        <v>36.642557162855809</v>
      </c>
      <c r="I175" s="804">
        <v>10862</v>
      </c>
      <c r="J175" s="805">
        <f t="shared" si="27"/>
        <v>63.357442837144191</v>
      </c>
      <c r="K175" s="804">
        <v>68527</v>
      </c>
      <c r="L175" s="805">
        <f t="shared" si="28"/>
        <v>58.294556497920084</v>
      </c>
      <c r="M175" s="804">
        <v>49026</v>
      </c>
      <c r="N175" s="805">
        <f t="shared" si="29"/>
        <v>41.705443502079916</v>
      </c>
      <c r="O175" s="804">
        <v>40845</v>
      </c>
      <c r="P175" s="805">
        <f t="shared" si="30"/>
        <v>41.333144435786643</v>
      </c>
      <c r="Q175" s="804">
        <v>57974</v>
      </c>
      <c r="R175" s="805">
        <f t="shared" si="31"/>
        <v>58.666855564213357</v>
      </c>
    </row>
    <row r="176" spans="1:18">
      <c r="A176" s="1362"/>
      <c r="B176" s="742" t="s">
        <v>313</v>
      </c>
      <c r="C176" s="921">
        <v>15955</v>
      </c>
      <c r="D176" s="922">
        <f t="shared" si="24"/>
        <v>59.580268120542215</v>
      </c>
      <c r="E176" s="921">
        <v>10824</v>
      </c>
      <c r="F176" s="922">
        <f t="shared" si="25"/>
        <v>40.419731879457785</v>
      </c>
      <c r="G176" s="921">
        <v>4581</v>
      </c>
      <c r="H176" s="922">
        <f t="shared" si="26"/>
        <v>39.845177002696353</v>
      </c>
      <c r="I176" s="921">
        <v>6916</v>
      </c>
      <c r="J176" s="922">
        <f t="shared" si="27"/>
        <v>60.154822997303647</v>
      </c>
      <c r="K176" s="921">
        <v>55393</v>
      </c>
      <c r="L176" s="922">
        <f t="shared" si="28"/>
        <v>56.823240975349549</v>
      </c>
      <c r="M176" s="921">
        <v>42090</v>
      </c>
      <c r="N176" s="922">
        <f t="shared" si="29"/>
        <v>43.176759024650451</v>
      </c>
      <c r="O176" s="921">
        <v>33103</v>
      </c>
      <c r="P176" s="922">
        <f t="shared" si="30"/>
        <v>41.243163101304461</v>
      </c>
      <c r="Q176" s="921">
        <v>47160</v>
      </c>
      <c r="R176" s="922">
        <f t="shared" si="31"/>
        <v>58.756836898695539</v>
      </c>
    </row>
    <row r="177" spans="1:18" ht="13.65" customHeight="1">
      <c r="A177" s="1383">
        <v>2022</v>
      </c>
      <c r="B177" s="739" t="s">
        <v>301</v>
      </c>
      <c r="C177" s="919">
        <v>20466</v>
      </c>
      <c r="D177" s="920">
        <f t="shared" ref="D177:D188" si="32">100*C177/(C177+E177)</f>
        <v>60.747996438112196</v>
      </c>
      <c r="E177" s="919">
        <v>13224</v>
      </c>
      <c r="F177" s="920">
        <f t="shared" ref="F177:F188" si="33">100*E177/(C177+E177)</f>
        <v>39.252003561887804</v>
      </c>
      <c r="G177" s="919">
        <v>5795</v>
      </c>
      <c r="H177" s="920">
        <f t="shared" ref="H177:H188" si="34">100*G177/(G177+I177)</f>
        <v>37.68860561914672</v>
      </c>
      <c r="I177" s="919">
        <v>9581</v>
      </c>
      <c r="J177" s="920">
        <f t="shared" ref="J177:J188" si="35">100*I177/(G177+I177)</f>
        <v>62.31139438085328</v>
      </c>
      <c r="K177" s="919">
        <v>48544</v>
      </c>
      <c r="L177" s="920">
        <f t="shared" ref="L177:L188" si="36">100*K177/(K177+M177)</f>
        <v>56.076796007716567</v>
      </c>
      <c r="M177" s="919">
        <v>38023</v>
      </c>
      <c r="N177" s="920">
        <f t="shared" ref="N177:N188" si="37">100*M177/(K177+M177)</f>
        <v>43.923203992283433</v>
      </c>
      <c r="O177" s="919">
        <v>24555</v>
      </c>
      <c r="P177" s="920">
        <f t="shared" ref="P177:P188" si="38">100*O177/(O177+Q177)</f>
        <v>39.152064033675082</v>
      </c>
      <c r="Q177" s="919">
        <v>38162</v>
      </c>
      <c r="R177" s="920">
        <f t="shared" ref="R177:R188" si="39">100*Q177/(O177+Q177)</f>
        <v>60.847935966324918</v>
      </c>
    </row>
    <row r="178" spans="1:18">
      <c r="A178" s="1361"/>
      <c r="B178" s="733" t="s">
        <v>302</v>
      </c>
      <c r="C178" s="801">
        <v>24181</v>
      </c>
      <c r="D178" s="802">
        <f t="shared" si="32"/>
        <v>60.84494992702934</v>
      </c>
      <c r="E178" s="801">
        <v>15561</v>
      </c>
      <c r="F178" s="802">
        <f t="shared" si="33"/>
        <v>39.15505007297066</v>
      </c>
      <c r="G178" s="801">
        <v>8399</v>
      </c>
      <c r="H178" s="802">
        <f t="shared" si="34"/>
        <v>37.335526315789473</v>
      </c>
      <c r="I178" s="801">
        <v>14097</v>
      </c>
      <c r="J178" s="802">
        <f t="shared" si="35"/>
        <v>62.664473684210527</v>
      </c>
      <c r="K178" s="801">
        <v>46230</v>
      </c>
      <c r="L178" s="802">
        <f t="shared" si="36"/>
        <v>59.150928911407952</v>
      </c>
      <c r="M178" s="801">
        <v>31926</v>
      </c>
      <c r="N178" s="802">
        <f t="shared" si="37"/>
        <v>40.849071088592048</v>
      </c>
      <c r="O178" s="801">
        <v>21069</v>
      </c>
      <c r="P178" s="802">
        <f t="shared" si="38"/>
        <v>40.863072148952675</v>
      </c>
      <c r="Q178" s="801">
        <v>30491</v>
      </c>
      <c r="R178" s="802">
        <f t="shared" si="39"/>
        <v>59.136927851047325</v>
      </c>
    </row>
    <row r="179" spans="1:18">
      <c r="A179" s="1361"/>
      <c r="B179" s="730" t="s">
        <v>303</v>
      </c>
      <c r="C179" s="804">
        <v>33891</v>
      </c>
      <c r="D179" s="805">
        <f t="shared" si="32"/>
        <v>61.373390557939913</v>
      </c>
      <c r="E179" s="804">
        <v>21330</v>
      </c>
      <c r="F179" s="805">
        <f t="shared" si="33"/>
        <v>38.626609442060087</v>
      </c>
      <c r="G179" s="804">
        <v>12506</v>
      </c>
      <c r="H179" s="805">
        <f t="shared" si="34"/>
        <v>37.583771600300523</v>
      </c>
      <c r="I179" s="804">
        <v>20769</v>
      </c>
      <c r="J179" s="805">
        <f t="shared" si="35"/>
        <v>62.416228399699477</v>
      </c>
      <c r="K179" s="804">
        <v>52352</v>
      </c>
      <c r="L179" s="805">
        <f t="shared" si="36"/>
        <v>57.325566116245454</v>
      </c>
      <c r="M179" s="804">
        <v>38972</v>
      </c>
      <c r="N179" s="805">
        <f t="shared" si="37"/>
        <v>42.674433883754546</v>
      </c>
      <c r="O179" s="804">
        <v>21764</v>
      </c>
      <c r="P179" s="805">
        <f t="shared" si="38"/>
        <v>40.037528284184773</v>
      </c>
      <c r="Q179" s="804">
        <v>32595</v>
      </c>
      <c r="R179" s="805">
        <f t="shared" si="39"/>
        <v>59.962471715815227</v>
      </c>
    </row>
    <row r="180" spans="1:18">
      <c r="A180" s="1361"/>
      <c r="B180" s="733" t="s">
        <v>304</v>
      </c>
      <c r="C180" s="801">
        <v>34247</v>
      </c>
      <c r="D180" s="802">
        <f t="shared" si="32"/>
        <v>63.546286159612563</v>
      </c>
      <c r="E180" s="801">
        <v>19646</v>
      </c>
      <c r="F180" s="802">
        <f t="shared" si="33"/>
        <v>36.453713840387437</v>
      </c>
      <c r="G180" s="801">
        <v>16172</v>
      </c>
      <c r="H180" s="802">
        <f t="shared" si="34"/>
        <v>40.024749412201459</v>
      </c>
      <c r="I180" s="801">
        <v>24233</v>
      </c>
      <c r="J180" s="802">
        <f t="shared" si="35"/>
        <v>59.975250587798541</v>
      </c>
      <c r="K180" s="801">
        <v>27512</v>
      </c>
      <c r="L180" s="802">
        <f t="shared" si="36"/>
        <v>54.775320046986678</v>
      </c>
      <c r="M180" s="801">
        <v>22715</v>
      </c>
      <c r="N180" s="802">
        <f t="shared" si="37"/>
        <v>45.224679953013322</v>
      </c>
      <c r="O180" s="801">
        <v>15380</v>
      </c>
      <c r="P180" s="802">
        <f t="shared" si="38"/>
        <v>42.236502444114898</v>
      </c>
      <c r="Q180" s="801">
        <v>21034</v>
      </c>
      <c r="R180" s="802">
        <f t="shared" si="39"/>
        <v>57.763497555885102</v>
      </c>
    </row>
    <row r="181" spans="1:18">
      <c r="A181" s="1361"/>
      <c r="B181" s="730" t="s">
        <v>305</v>
      </c>
      <c r="C181" s="804">
        <v>35697</v>
      </c>
      <c r="D181" s="805">
        <f t="shared" si="32"/>
        <v>63.043286297087754</v>
      </c>
      <c r="E181" s="804">
        <v>20926</v>
      </c>
      <c r="F181" s="805">
        <f t="shared" si="33"/>
        <v>36.956713702912246</v>
      </c>
      <c r="G181" s="804">
        <v>18781</v>
      </c>
      <c r="H181" s="805">
        <f t="shared" si="34"/>
        <v>42.514034770010866</v>
      </c>
      <c r="I181" s="804">
        <v>25395</v>
      </c>
      <c r="J181" s="805">
        <f t="shared" si="35"/>
        <v>57.485965229989134</v>
      </c>
      <c r="K181" s="804">
        <v>34722</v>
      </c>
      <c r="L181" s="805">
        <f t="shared" si="36"/>
        <v>55.637989328120241</v>
      </c>
      <c r="M181" s="804">
        <v>27685</v>
      </c>
      <c r="N181" s="805">
        <f t="shared" si="37"/>
        <v>44.362010671879759</v>
      </c>
      <c r="O181" s="804">
        <v>18491</v>
      </c>
      <c r="P181" s="805">
        <f t="shared" si="38"/>
        <v>42.582442888725126</v>
      </c>
      <c r="Q181" s="804">
        <v>24933</v>
      </c>
      <c r="R181" s="805">
        <f t="shared" si="39"/>
        <v>57.417557111274874</v>
      </c>
    </row>
    <row r="182" spans="1:18">
      <c r="A182" s="1361"/>
      <c r="B182" s="733" t="s">
        <v>306</v>
      </c>
      <c r="C182" s="801">
        <v>39124</v>
      </c>
      <c r="D182" s="802">
        <f t="shared" si="32"/>
        <v>63.89573908641048</v>
      </c>
      <c r="E182" s="801">
        <v>22107</v>
      </c>
      <c r="F182" s="802">
        <f t="shared" si="33"/>
        <v>36.10426091358952</v>
      </c>
      <c r="G182" s="801">
        <v>22841</v>
      </c>
      <c r="H182" s="802">
        <f t="shared" si="34"/>
        <v>43.928379106085082</v>
      </c>
      <c r="I182" s="801">
        <v>29155</v>
      </c>
      <c r="J182" s="802">
        <f t="shared" si="35"/>
        <v>56.071620893914918</v>
      </c>
      <c r="K182" s="801">
        <v>41997</v>
      </c>
      <c r="L182" s="802">
        <f t="shared" si="36"/>
        <v>55.347329300597004</v>
      </c>
      <c r="M182" s="801">
        <v>33882</v>
      </c>
      <c r="N182" s="802">
        <f t="shared" si="37"/>
        <v>44.652670699402996</v>
      </c>
      <c r="O182" s="801">
        <v>20846</v>
      </c>
      <c r="P182" s="802">
        <f t="shared" si="38"/>
        <v>42.43806111439099</v>
      </c>
      <c r="Q182" s="801">
        <v>28275</v>
      </c>
      <c r="R182" s="802">
        <f t="shared" si="39"/>
        <v>57.56193888560901</v>
      </c>
    </row>
    <row r="183" spans="1:18">
      <c r="A183" s="1361"/>
      <c r="B183" s="730" t="s">
        <v>307</v>
      </c>
      <c r="C183" s="804">
        <v>33678</v>
      </c>
      <c r="D183" s="805">
        <f t="shared" si="32"/>
        <v>63.722540727706196</v>
      </c>
      <c r="E183" s="804">
        <v>19173</v>
      </c>
      <c r="F183" s="805">
        <f t="shared" si="33"/>
        <v>36.277459272293804</v>
      </c>
      <c r="G183" s="804">
        <v>15803</v>
      </c>
      <c r="H183" s="805">
        <f t="shared" si="34"/>
        <v>42.53377832804005</v>
      </c>
      <c r="I183" s="804">
        <v>21351</v>
      </c>
      <c r="J183" s="805">
        <f t="shared" si="35"/>
        <v>57.46622167195995</v>
      </c>
      <c r="K183" s="804">
        <v>40884</v>
      </c>
      <c r="L183" s="805">
        <f t="shared" si="36"/>
        <v>55.644930790902784</v>
      </c>
      <c r="M183" s="804">
        <v>32589</v>
      </c>
      <c r="N183" s="805">
        <f t="shared" si="37"/>
        <v>44.355069209097216</v>
      </c>
      <c r="O183" s="804">
        <v>18796</v>
      </c>
      <c r="P183" s="805">
        <f t="shared" si="38"/>
        <v>41.300813008130085</v>
      </c>
      <c r="Q183" s="804">
        <v>26714</v>
      </c>
      <c r="R183" s="805">
        <f t="shared" si="39"/>
        <v>58.699186991869915</v>
      </c>
    </row>
    <row r="184" spans="1:18">
      <c r="A184" s="1361"/>
      <c r="B184" s="733" t="s">
        <v>308</v>
      </c>
      <c r="C184" s="801">
        <v>27351</v>
      </c>
      <c r="D184" s="802">
        <f t="shared" si="32"/>
        <v>65.074946466809422</v>
      </c>
      <c r="E184" s="801">
        <v>14679</v>
      </c>
      <c r="F184" s="802">
        <f t="shared" si="33"/>
        <v>34.925053533190578</v>
      </c>
      <c r="G184" s="801">
        <v>12457</v>
      </c>
      <c r="H184" s="802">
        <f t="shared" si="34"/>
        <v>43.853411251144124</v>
      </c>
      <c r="I184" s="801">
        <v>15949</v>
      </c>
      <c r="J184" s="802">
        <f t="shared" si="35"/>
        <v>56.146588748855876</v>
      </c>
      <c r="K184" s="801">
        <v>30344</v>
      </c>
      <c r="L184" s="802">
        <f t="shared" si="36"/>
        <v>56.359583952451707</v>
      </c>
      <c r="M184" s="801">
        <v>23496</v>
      </c>
      <c r="N184" s="802">
        <f t="shared" si="37"/>
        <v>43.640416047548293</v>
      </c>
      <c r="O184" s="801">
        <v>12924</v>
      </c>
      <c r="P184" s="802">
        <f t="shared" si="38"/>
        <v>41.29205405923512</v>
      </c>
      <c r="Q184" s="801">
        <v>18375</v>
      </c>
      <c r="R184" s="802">
        <f t="shared" si="39"/>
        <v>58.70794594076488</v>
      </c>
    </row>
    <row r="185" spans="1:18">
      <c r="A185" s="1361"/>
      <c r="B185" s="730" t="s">
        <v>309</v>
      </c>
      <c r="C185" s="804">
        <v>38530</v>
      </c>
      <c r="D185" s="805">
        <f t="shared" si="32"/>
        <v>61.031822717840683</v>
      </c>
      <c r="E185" s="804">
        <v>24601</v>
      </c>
      <c r="F185" s="805">
        <f t="shared" si="33"/>
        <v>38.968177282159317</v>
      </c>
      <c r="G185" s="804">
        <v>24797</v>
      </c>
      <c r="H185" s="805">
        <f t="shared" si="34"/>
        <v>38.840593330513919</v>
      </c>
      <c r="I185" s="804">
        <v>39046</v>
      </c>
      <c r="J185" s="805">
        <f t="shared" si="35"/>
        <v>61.159406669486081</v>
      </c>
      <c r="K185" s="804">
        <v>37787</v>
      </c>
      <c r="L185" s="805">
        <f t="shared" si="36"/>
        <v>54.046284112363409</v>
      </c>
      <c r="M185" s="804">
        <v>32129</v>
      </c>
      <c r="N185" s="805">
        <f t="shared" si="37"/>
        <v>45.953715887636591</v>
      </c>
      <c r="O185" s="804">
        <v>18407</v>
      </c>
      <c r="P185" s="805">
        <f t="shared" si="38"/>
        <v>42.576272754608745</v>
      </c>
      <c r="Q185" s="804">
        <v>24826</v>
      </c>
      <c r="R185" s="805">
        <f t="shared" si="39"/>
        <v>57.423727245391255</v>
      </c>
    </row>
    <row r="186" spans="1:18">
      <c r="A186" s="1361"/>
      <c r="B186" s="733" t="s">
        <v>310</v>
      </c>
      <c r="C186" s="801">
        <v>34483</v>
      </c>
      <c r="D186" s="802">
        <f t="shared" si="32"/>
        <v>61.641729679483738</v>
      </c>
      <c r="E186" s="801">
        <v>21458</v>
      </c>
      <c r="F186" s="802">
        <f t="shared" si="33"/>
        <v>38.358270320516262</v>
      </c>
      <c r="G186" s="801">
        <v>21664</v>
      </c>
      <c r="H186" s="802">
        <f t="shared" si="34"/>
        <v>37.422698220763515</v>
      </c>
      <c r="I186" s="801">
        <v>36226</v>
      </c>
      <c r="J186" s="802">
        <f t="shared" si="35"/>
        <v>62.577301779236485</v>
      </c>
      <c r="K186" s="801">
        <v>35577</v>
      </c>
      <c r="L186" s="802">
        <f t="shared" si="36"/>
        <v>54.249771271729188</v>
      </c>
      <c r="M186" s="801">
        <v>30003</v>
      </c>
      <c r="N186" s="802">
        <f t="shared" si="37"/>
        <v>45.750228728270812</v>
      </c>
      <c r="O186" s="801">
        <v>17233</v>
      </c>
      <c r="P186" s="802">
        <f t="shared" si="38"/>
        <v>41.737508779578093</v>
      </c>
      <c r="Q186" s="801">
        <v>24056</v>
      </c>
      <c r="R186" s="802">
        <f t="shared" si="39"/>
        <v>58.262491220421907</v>
      </c>
    </row>
    <row r="187" spans="1:18">
      <c r="A187" s="1361"/>
      <c r="B187" s="730" t="s">
        <v>311</v>
      </c>
      <c r="C187" s="804">
        <v>31993</v>
      </c>
      <c r="D187" s="805">
        <f t="shared" si="32"/>
        <v>61.311588509227498</v>
      </c>
      <c r="E187" s="804">
        <v>20188</v>
      </c>
      <c r="F187" s="805">
        <f t="shared" si="33"/>
        <v>38.688411490772502</v>
      </c>
      <c r="G187" s="804">
        <v>17555</v>
      </c>
      <c r="H187" s="805">
        <f t="shared" si="34"/>
        <v>39.772083644849225</v>
      </c>
      <c r="I187" s="804">
        <v>26584</v>
      </c>
      <c r="J187" s="805">
        <f t="shared" si="35"/>
        <v>60.227916355150775</v>
      </c>
      <c r="K187" s="804">
        <v>38333</v>
      </c>
      <c r="L187" s="805">
        <f t="shared" si="36"/>
        <v>53.774286315494145</v>
      </c>
      <c r="M187" s="804">
        <v>32952</v>
      </c>
      <c r="N187" s="805">
        <f t="shared" si="37"/>
        <v>46.225713684505855</v>
      </c>
      <c r="O187" s="804">
        <v>19546</v>
      </c>
      <c r="P187" s="805">
        <f t="shared" si="38"/>
        <v>41.80873136403499</v>
      </c>
      <c r="Q187" s="804">
        <v>27205</v>
      </c>
      <c r="R187" s="805">
        <f t="shared" si="39"/>
        <v>58.19126863596501</v>
      </c>
    </row>
    <row r="188" spans="1:18">
      <c r="A188" s="1362"/>
      <c r="B188" s="742" t="s">
        <v>313</v>
      </c>
      <c r="C188" s="921">
        <v>23018</v>
      </c>
      <c r="D188" s="922">
        <f t="shared" si="32"/>
        <v>60.484549085558122</v>
      </c>
      <c r="E188" s="921">
        <v>15038</v>
      </c>
      <c r="F188" s="922">
        <f t="shared" si="33"/>
        <v>39.515450914441878</v>
      </c>
      <c r="G188" s="921">
        <v>12898</v>
      </c>
      <c r="H188" s="922">
        <f t="shared" si="34"/>
        <v>40.455429395897369</v>
      </c>
      <c r="I188" s="921">
        <v>18984</v>
      </c>
      <c r="J188" s="922">
        <f t="shared" si="35"/>
        <v>59.544570604102631</v>
      </c>
      <c r="K188" s="921">
        <v>28488</v>
      </c>
      <c r="L188" s="922">
        <f t="shared" si="36"/>
        <v>54.472446365061764</v>
      </c>
      <c r="M188" s="921">
        <v>23810</v>
      </c>
      <c r="N188" s="922">
        <f t="shared" si="37"/>
        <v>45.527553634938236</v>
      </c>
      <c r="O188" s="921">
        <v>15530</v>
      </c>
      <c r="P188" s="922">
        <f t="shared" si="38"/>
        <v>41.08248240833818</v>
      </c>
      <c r="Q188" s="921">
        <v>22272</v>
      </c>
      <c r="R188" s="922">
        <f t="shared" si="39"/>
        <v>58.91751759166182</v>
      </c>
    </row>
    <row r="189" spans="1:18" ht="13.65" customHeight="1">
      <c r="A189" s="1383">
        <v>2023</v>
      </c>
      <c r="B189" s="739" t="s">
        <v>301</v>
      </c>
      <c r="C189" s="919">
        <v>31374</v>
      </c>
      <c r="D189" s="920">
        <f t="shared" ref="D189:D200" si="40">100*C189/(C189+E189)</f>
        <v>62.981029810298104</v>
      </c>
      <c r="E189" s="919">
        <v>18441</v>
      </c>
      <c r="F189" s="920">
        <f t="shared" ref="F189:F200" si="41">100*E189/(C189+E189)</f>
        <v>37.018970189701896</v>
      </c>
      <c r="G189" s="919">
        <v>14454</v>
      </c>
      <c r="H189" s="920">
        <f t="shared" ref="H189:H200" si="42">100*G189/(G189+I189)</f>
        <v>39.515555798567448</v>
      </c>
      <c r="I189" s="919">
        <v>22124</v>
      </c>
      <c r="J189" s="920">
        <f t="shared" ref="J189:J200" si="43">100*I189/(G189+I189)</f>
        <v>60.484444201432552</v>
      </c>
      <c r="K189" s="919">
        <v>26375</v>
      </c>
      <c r="L189" s="920">
        <f t="shared" ref="L189:L200" si="44">100*K189/(K189+M189)</f>
        <v>54.112554112554115</v>
      </c>
      <c r="M189" s="919">
        <v>22366</v>
      </c>
      <c r="N189" s="920">
        <f t="shared" ref="N189:N200" si="45">100*M189/(K189+M189)</f>
        <v>45.887445887445885</v>
      </c>
      <c r="O189" s="919">
        <v>12247</v>
      </c>
      <c r="P189" s="920">
        <f t="shared" ref="P189:P200" si="46">100*O189/(O189+Q189)</f>
        <v>39.15406502765434</v>
      </c>
      <c r="Q189" s="919">
        <v>19032</v>
      </c>
      <c r="R189" s="920">
        <f t="shared" ref="R189:R200" si="47">100*Q189/(O189+Q189)</f>
        <v>60.84593497234566</v>
      </c>
    </row>
    <row r="190" spans="1:18">
      <c r="A190" s="1361"/>
      <c r="B190" s="733" t="s">
        <v>302</v>
      </c>
      <c r="C190" s="801">
        <v>32371</v>
      </c>
      <c r="D190" s="802">
        <f t="shared" si="40"/>
        <v>63.253023819293823</v>
      </c>
      <c r="E190" s="801">
        <v>18806</v>
      </c>
      <c r="F190" s="802">
        <f t="shared" si="41"/>
        <v>36.746976180706177</v>
      </c>
      <c r="G190" s="801">
        <v>14942</v>
      </c>
      <c r="H190" s="802">
        <f t="shared" si="42"/>
        <v>43.589369584877041</v>
      </c>
      <c r="I190" s="801">
        <v>19337</v>
      </c>
      <c r="J190" s="802">
        <f t="shared" si="43"/>
        <v>56.410630415122959</v>
      </c>
      <c r="K190" s="801">
        <v>25066</v>
      </c>
      <c r="L190" s="802">
        <f t="shared" si="44"/>
        <v>54.27773326692796</v>
      </c>
      <c r="M190" s="801">
        <v>21115</v>
      </c>
      <c r="N190" s="802">
        <f t="shared" si="45"/>
        <v>45.72226673307204</v>
      </c>
      <c r="O190" s="801">
        <v>11696</v>
      </c>
      <c r="P190" s="802">
        <f t="shared" si="46"/>
        <v>40.2104032729398</v>
      </c>
      <c r="Q190" s="801">
        <v>17391</v>
      </c>
      <c r="R190" s="802">
        <f t="shared" si="47"/>
        <v>59.7895967270602</v>
      </c>
    </row>
    <row r="191" spans="1:18">
      <c r="A191" s="1361"/>
      <c r="B191" s="730" t="s">
        <v>303</v>
      </c>
      <c r="C191" s="804">
        <v>37119</v>
      </c>
      <c r="D191" s="805">
        <f t="shared" si="40"/>
        <v>62.932759146858366</v>
      </c>
      <c r="E191" s="804">
        <v>21863</v>
      </c>
      <c r="F191" s="805">
        <f t="shared" si="41"/>
        <v>37.067240853141634</v>
      </c>
      <c r="G191" s="804">
        <v>16316</v>
      </c>
      <c r="H191" s="805">
        <f t="shared" si="42"/>
        <v>42.527237658343324</v>
      </c>
      <c r="I191" s="804">
        <v>22050</v>
      </c>
      <c r="J191" s="805">
        <f t="shared" si="43"/>
        <v>57.472762341656676</v>
      </c>
      <c r="K191" s="804">
        <v>28264</v>
      </c>
      <c r="L191" s="805">
        <f t="shared" si="44"/>
        <v>53.422042451849471</v>
      </c>
      <c r="M191" s="804">
        <v>24643</v>
      </c>
      <c r="N191" s="805">
        <f t="shared" si="45"/>
        <v>46.577957548150529</v>
      </c>
      <c r="O191" s="804">
        <v>12159</v>
      </c>
      <c r="P191" s="805">
        <f t="shared" si="46"/>
        <v>40.30964063121602</v>
      </c>
      <c r="Q191" s="804">
        <v>18005</v>
      </c>
      <c r="R191" s="805">
        <f t="shared" si="47"/>
        <v>59.69035936878398</v>
      </c>
    </row>
    <row r="192" spans="1:18">
      <c r="A192" s="1361"/>
      <c r="B192" s="733" t="s">
        <v>304</v>
      </c>
      <c r="C192" s="801">
        <v>28561</v>
      </c>
      <c r="D192" s="802">
        <f t="shared" si="40"/>
        <v>61.698818344818648</v>
      </c>
      <c r="E192" s="801">
        <v>17730</v>
      </c>
      <c r="F192" s="802">
        <f t="shared" si="41"/>
        <v>38.301181655181352</v>
      </c>
      <c r="G192" s="801">
        <v>12776</v>
      </c>
      <c r="H192" s="802">
        <f t="shared" si="42"/>
        <v>40.834851535781631</v>
      </c>
      <c r="I192" s="801">
        <v>18511</v>
      </c>
      <c r="J192" s="802">
        <f t="shared" si="43"/>
        <v>59.165148464218369</v>
      </c>
      <c r="K192" s="801">
        <v>23768</v>
      </c>
      <c r="L192" s="802">
        <f t="shared" si="44"/>
        <v>53.899358232986373</v>
      </c>
      <c r="M192" s="801">
        <v>20329</v>
      </c>
      <c r="N192" s="802">
        <f t="shared" si="45"/>
        <v>46.100641767013627</v>
      </c>
      <c r="O192" s="801">
        <v>9899</v>
      </c>
      <c r="P192" s="802">
        <f t="shared" si="46"/>
        <v>39.621357668908104</v>
      </c>
      <c r="Q192" s="801">
        <v>15085</v>
      </c>
      <c r="R192" s="802">
        <f t="shared" si="47"/>
        <v>60.378642331091896</v>
      </c>
    </row>
    <row r="193" spans="1:18">
      <c r="A193" s="1361"/>
      <c r="B193" s="730" t="s">
        <v>305</v>
      </c>
      <c r="C193" s="804">
        <v>32360</v>
      </c>
      <c r="D193" s="805">
        <f t="shared" si="40"/>
        <v>62.692523780924887</v>
      </c>
      <c r="E193" s="804">
        <v>19257</v>
      </c>
      <c r="F193" s="805">
        <f t="shared" si="41"/>
        <v>37.307476219075113</v>
      </c>
      <c r="G193" s="804">
        <v>16873</v>
      </c>
      <c r="H193" s="805">
        <f t="shared" si="42"/>
        <v>42.234236940251812</v>
      </c>
      <c r="I193" s="804">
        <v>23078</v>
      </c>
      <c r="J193" s="805">
        <f t="shared" si="43"/>
        <v>57.765763059748188</v>
      </c>
      <c r="K193" s="804">
        <v>31737</v>
      </c>
      <c r="L193" s="805">
        <f t="shared" si="44"/>
        <v>53.78970204399851</v>
      </c>
      <c r="M193" s="804">
        <v>27265</v>
      </c>
      <c r="N193" s="805">
        <f t="shared" si="45"/>
        <v>46.21029795600149</v>
      </c>
      <c r="O193" s="804">
        <v>14346</v>
      </c>
      <c r="P193" s="805">
        <f t="shared" si="46"/>
        <v>41.307227181111429</v>
      </c>
      <c r="Q193" s="804">
        <v>20384</v>
      </c>
      <c r="R193" s="805">
        <f t="shared" si="47"/>
        <v>58.692772818888571</v>
      </c>
    </row>
    <row r="194" spans="1:18">
      <c r="A194" s="1361"/>
      <c r="B194" s="733" t="s">
        <v>306</v>
      </c>
      <c r="C194" s="801">
        <v>31748</v>
      </c>
      <c r="D194" s="802">
        <f t="shared" si="40"/>
        <v>63.610498898016431</v>
      </c>
      <c r="E194" s="801">
        <v>18162</v>
      </c>
      <c r="F194" s="802">
        <f t="shared" si="41"/>
        <v>36.389501101983569</v>
      </c>
      <c r="G194" s="801">
        <v>20235</v>
      </c>
      <c r="H194" s="802">
        <f t="shared" si="42"/>
        <v>46.684662236987819</v>
      </c>
      <c r="I194" s="801">
        <v>23109</v>
      </c>
      <c r="J194" s="802">
        <f t="shared" si="43"/>
        <v>53.315337763012181</v>
      </c>
      <c r="K194" s="801">
        <v>37299</v>
      </c>
      <c r="L194" s="802">
        <f t="shared" si="44"/>
        <v>54.894255817033866</v>
      </c>
      <c r="M194" s="801">
        <v>30648</v>
      </c>
      <c r="N194" s="802">
        <f t="shared" si="45"/>
        <v>45.105744182966134</v>
      </c>
      <c r="O194" s="801">
        <v>16636</v>
      </c>
      <c r="P194" s="802">
        <f t="shared" si="46"/>
        <v>41.187393231165359</v>
      </c>
      <c r="Q194" s="801">
        <v>23755</v>
      </c>
      <c r="R194" s="802">
        <f t="shared" si="47"/>
        <v>58.812606768834641</v>
      </c>
    </row>
    <row r="195" spans="1:18">
      <c r="A195" s="1361"/>
      <c r="B195" s="730" t="s">
        <v>307</v>
      </c>
      <c r="C195" s="804">
        <v>28883</v>
      </c>
      <c r="D195" s="805">
        <f t="shared" si="40"/>
        <v>64.764446038971229</v>
      </c>
      <c r="E195" s="804">
        <v>15714</v>
      </c>
      <c r="F195" s="805">
        <f t="shared" si="41"/>
        <v>35.235553961028771</v>
      </c>
      <c r="G195" s="804">
        <v>15582</v>
      </c>
      <c r="H195" s="805">
        <f t="shared" si="42"/>
        <v>46.344655285229912</v>
      </c>
      <c r="I195" s="804">
        <v>18040</v>
      </c>
      <c r="J195" s="805">
        <f t="shared" si="43"/>
        <v>53.655344714770088</v>
      </c>
      <c r="K195" s="804">
        <v>38607</v>
      </c>
      <c r="L195" s="805">
        <f t="shared" si="44"/>
        <v>55.167831268487163</v>
      </c>
      <c r="M195" s="804">
        <v>31374</v>
      </c>
      <c r="N195" s="805">
        <f t="shared" si="45"/>
        <v>44.832168731512837</v>
      </c>
      <c r="O195" s="804">
        <v>16414</v>
      </c>
      <c r="P195" s="805">
        <f t="shared" si="46"/>
        <v>40.882711898179281</v>
      </c>
      <c r="Q195" s="804">
        <v>23735</v>
      </c>
      <c r="R195" s="805">
        <f t="shared" si="47"/>
        <v>59.117288101820719</v>
      </c>
    </row>
    <row r="196" spans="1:18">
      <c r="A196" s="1361"/>
      <c r="B196" s="733" t="s">
        <v>308</v>
      </c>
      <c r="C196" s="801">
        <v>22335</v>
      </c>
      <c r="D196" s="802">
        <f t="shared" si="40"/>
        <v>65.42945863604406</v>
      </c>
      <c r="E196" s="801">
        <v>11801</v>
      </c>
      <c r="F196" s="802">
        <f t="shared" si="41"/>
        <v>34.57054136395594</v>
      </c>
      <c r="G196" s="801">
        <v>11484</v>
      </c>
      <c r="H196" s="802">
        <f t="shared" si="42"/>
        <v>46.97508896797153</v>
      </c>
      <c r="I196" s="801">
        <v>12963</v>
      </c>
      <c r="J196" s="802">
        <f t="shared" si="43"/>
        <v>53.02491103202847</v>
      </c>
      <c r="K196" s="801">
        <v>27050</v>
      </c>
      <c r="L196" s="802">
        <f t="shared" si="44"/>
        <v>55.124207780562855</v>
      </c>
      <c r="M196" s="801">
        <v>22021</v>
      </c>
      <c r="N196" s="802">
        <f t="shared" si="45"/>
        <v>44.875792219437145</v>
      </c>
      <c r="O196" s="801">
        <v>10196</v>
      </c>
      <c r="P196" s="802">
        <f t="shared" si="46"/>
        <v>39.101089124098792</v>
      </c>
      <c r="Q196" s="801">
        <v>15880</v>
      </c>
      <c r="R196" s="802">
        <f t="shared" si="47"/>
        <v>60.898910875901208</v>
      </c>
    </row>
    <row r="197" spans="1:18">
      <c r="A197" s="1361"/>
      <c r="B197" s="730" t="s">
        <v>309</v>
      </c>
      <c r="C197" s="804">
        <v>34676</v>
      </c>
      <c r="D197" s="805">
        <f t="shared" si="40"/>
        <v>61.592568251656338</v>
      </c>
      <c r="E197" s="804">
        <v>21623</v>
      </c>
      <c r="F197" s="805">
        <f t="shared" si="41"/>
        <v>38.407431748343662</v>
      </c>
      <c r="G197" s="804">
        <v>21014</v>
      </c>
      <c r="H197" s="805">
        <f t="shared" si="42"/>
        <v>41.503397061147098</v>
      </c>
      <c r="I197" s="804">
        <v>29618</v>
      </c>
      <c r="J197" s="805">
        <f t="shared" si="43"/>
        <v>58.496602938852902</v>
      </c>
      <c r="K197" s="804">
        <v>31483</v>
      </c>
      <c r="L197" s="805">
        <f t="shared" si="44"/>
        <v>53.595383201116746</v>
      </c>
      <c r="M197" s="804">
        <v>27259</v>
      </c>
      <c r="N197" s="805">
        <f t="shared" si="45"/>
        <v>46.404616798883254</v>
      </c>
      <c r="O197" s="804">
        <v>14942</v>
      </c>
      <c r="P197" s="805">
        <f t="shared" si="46"/>
        <v>40.392517301038062</v>
      </c>
      <c r="Q197" s="804">
        <v>22050</v>
      </c>
      <c r="R197" s="805">
        <f t="shared" si="47"/>
        <v>59.607482698961938</v>
      </c>
    </row>
    <row r="198" spans="1:18">
      <c r="A198" s="1361"/>
      <c r="B198" s="733" t="s">
        <v>310</v>
      </c>
      <c r="C198" s="801">
        <v>33041</v>
      </c>
      <c r="D198" s="802">
        <f t="shared" si="40"/>
        <v>62.345038398399907</v>
      </c>
      <c r="E198" s="801">
        <v>19956</v>
      </c>
      <c r="F198" s="802">
        <f t="shared" si="41"/>
        <v>37.654961601600093</v>
      </c>
      <c r="G198" s="801">
        <v>19859</v>
      </c>
      <c r="H198" s="802">
        <f t="shared" si="42"/>
        <v>40.264795928711905</v>
      </c>
      <c r="I198" s="801">
        <v>29462</v>
      </c>
      <c r="J198" s="802">
        <f t="shared" si="43"/>
        <v>59.735204071288095</v>
      </c>
      <c r="K198" s="801">
        <v>35882</v>
      </c>
      <c r="L198" s="802">
        <f t="shared" si="44"/>
        <v>54.18768310731221</v>
      </c>
      <c r="M198" s="801">
        <v>30336</v>
      </c>
      <c r="N198" s="802">
        <f t="shared" si="45"/>
        <v>45.81231689268779</v>
      </c>
      <c r="O198" s="801">
        <v>15532</v>
      </c>
      <c r="P198" s="802">
        <f t="shared" si="46"/>
        <v>40.423704551961066</v>
      </c>
      <c r="Q198" s="801">
        <v>22891</v>
      </c>
      <c r="R198" s="802">
        <f t="shared" si="47"/>
        <v>59.576295448038934</v>
      </c>
    </row>
    <row r="199" spans="1:18">
      <c r="A199" s="1361"/>
      <c r="B199" s="730" t="s">
        <v>311</v>
      </c>
      <c r="C199" s="804">
        <v>31110</v>
      </c>
      <c r="D199" s="805">
        <f t="shared" si="40"/>
        <v>62.857373770028083</v>
      </c>
      <c r="E199" s="804">
        <v>18383</v>
      </c>
      <c r="F199" s="805">
        <f t="shared" si="41"/>
        <v>37.142626229971917</v>
      </c>
      <c r="G199" s="804">
        <v>17086</v>
      </c>
      <c r="H199" s="805">
        <f t="shared" si="42"/>
        <v>42.492974209754038</v>
      </c>
      <c r="I199" s="804">
        <v>23123</v>
      </c>
      <c r="J199" s="805">
        <f t="shared" si="43"/>
        <v>57.507025790245962</v>
      </c>
      <c r="K199" s="804">
        <v>36601</v>
      </c>
      <c r="L199" s="805">
        <f t="shared" si="44"/>
        <v>53.585441555399392</v>
      </c>
      <c r="M199" s="804">
        <v>31703</v>
      </c>
      <c r="N199" s="805">
        <f t="shared" si="45"/>
        <v>46.414558444600608</v>
      </c>
      <c r="O199" s="804">
        <v>17788</v>
      </c>
      <c r="P199" s="805">
        <f t="shared" si="46"/>
        <v>41.279123735264086</v>
      </c>
      <c r="Q199" s="804">
        <v>25304</v>
      </c>
      <c r="R199" s="805">
        <f t="shared" si="47"/>
        <v>58.720876264735914</v>
      </c>
    </row>
    <row r="200" spans="1:18">
      <c r="A200" s="1362"/>
      <c r="B200" s="742" t="s">
        <v>313</v>
      </c>
      <c r="C200" s="921">
        <v>21646</v>
      </c>
      <c r="D200" s="922">
        <f t="shared" si="40"/>
        <v>61.012458424939396</v>
      </c>
      <c r="E200" s="921">
        <v>13832</v>
      </c>
      <c r="F200" s="922">
        <f t="shared" si="41"/>
        <v>38.987541575060604</v>
      </c>
      <c r="G200" s="921">
        <v>12796</v>
      </c>
      <c r="H200" s="922">
        <f t="shared" si="42"/>
        <v>43.123378155225289</v>
      </c>
      <c r="I200" s="921">
        <v>16877</v>
      </c>
      <c r="J200" s="922">
        <f t="shared" si="43"/>
        <v>56.876621844774711</v>
      </c>
      <c r="K200" s="921">
        <v>30195</v>
      </c>
      <c r="L200" s="922">
        <f t="shared" si="44"/>
        <v>53.102247546691991</v>
      </c>
      <c r="M200" s="921">
        <v>26667</v>
      </c>
      <c r="N200" s="922">
        <f t="shared" si="45"/>
        <v>46.897752453308009</v>
      </c>
      <c r="O200" s="921">
        <v>15309</v>
      </c>
      <c r="P200" s="922">
        <f t="shared" si="46"/>
        <v>41.122273557537341</v>
      </c>
      <c r="Q200" s="921">
        <v>21919</v>
      </c>
      <c r="R200" s="922">
        <f t="shared" si="47"/>
        <v>58.877726442462659</v>
      </c>
    </row>
    <row r="201" spans="1:18" ht="13.65" customHeight="1">
      <c r="A201" s="1383">
        <v>2024</v>
      </c>
      <c r="B201" s="739" t="s">
        <v>301</v>
      </c>
      <c r="C201" s="919">
        <v>31998</v>
      </c>
      <c r="D201" s="920">
        <f t="shared" ref="D201:D212" si="48">100*C201/(C201+E201)</f>
        <v>63.124876701519035</v>
      </c>
      <c r="E201" s="919">
        <v>18692</v>
      </c>
      <c r="F201" s="920">
        <f t="shared" ref="F201:F212" si="49">100*E201/(C201+E201)</f>
        <v>36.875123298480965</v>
      </c>
      <c r="G201" s="919">
        <v>14317</v>
      </c>
      <c r="H201" s="920">
        <f t="shared" ref="H201:H212" si="50">100*G201/(G201+I201)</f>
        <v>42.455963465986599</v>
      </c>
      <c r="I201" s="919">
        <v>19405</v>
      </c>
      <c r="J201" s="920">
        <f t="shared" ref="J201:J212" si="51">100*I201/(G201+I201)</f>
        <v>57.544036534013401</v>
      </c>
      <c r="K201" s="919">
        <v>28026</v>
      </c>
      <c r="L201" s="920">
        <f t="shared" ref="L201:L212" si="52">100*K201/(K201+M201)</f>
        <v>53.293527040389442</v>
      </c>
      <c r="M201" s="919">
        <v>24562</v>
      </c>
      <c r="N201" s="920">
        <f t="shared" ref="N201:N212" si="53">100*M201/(K201+M201)</f>
        <v>46.706472959610558</v>
      </c>
      <c r="O201" s="919">
        <v>12542</v>
      </c>
      <c r="P201" s="920">
        <f t="shared" ref="P201:P212" si="54">100*O201/(O201+Q201)</f>
        <v>39.615907009065353</v>
      </c>
      <c r="Q201" s="919">
        <v>19117</v>
      </c>
      <c r="R201" s="920">
        <f t="shared" ref="R201:R212" si="55">100*Q201/(O201+Q201)</f>
        <v>60.384092990934647</v>
      </c>
    </row>
    <row r="202" spans="1:18">
      <c r="A202" s="1361"/>
      <c r="B202" s="733" t="s">
        <v>302</v>
      </c>
      <c r="C202" s="801">
        <v>32717</v>
      </c>
      <c r="D202" s="802">
        <f t="shared" si="48"/>
        <v>63.344885670584134</v>
      </c>
      <c r="E202" s="801">
        <v>18932</v>
      </c>
      <c r="F202" s="802">
        <f t="shared" si="49"/>
        <v>36.655114329415866</v>
      </c>
      <c r="G202" s="801">
        <v>14763</v>
      </c>
      <c r="H202" s="802">
        <f t="shared" si="50"/>
        <v>42.790064056114318</v>
      </c>
      <c r="I202" s="801">
        <v>19738</v>
      </c>
      <c r="J202" s="802">
        <f t="shared" si="51"/>
        <v>57.209935943885682</v>
      </c>
      <c r="K202" s="801">
        <v>30195</v>
      </c>
      <c r="L202" s="802">
        <f t="shared" si="52"/>
        <v>53.722022559869053</v>
      </c>
      <c r="M202" s="801">
        <v>26011</v>
      </c>
      <c r="N202" s="802">
        <f t="shared" si="53"/>
        <v>46.277977440130947</v>
      </c>
      <c r="O202" s="801">
        <v>10762</v>
      </c>
      <c r="P202" s="802">
        <f t="shared" si="54"/>
        <v>37.682072829131656</v>
      </c>
      <c r="Q202" s="801">
        <v>17798</v>
      </c>
      <c r="R202" s="802">
        <f t="shared" si="55"/>
        <v>62.317927170868344</v>
      </c>
    </row>
    <row r="203" spans="1:18">
      <c r="A203" s="1361"/>
      <c r="B203" s="730" t="s">
        <v>303</v>
      </c>
      <c r="C203" s="804">
        <v>29158</v>
      </c>
      <c r="D203" s="805">
        <f t="shared" si="48"/>
        <v>63.093434889860212</v>
      </c>
      <c r="E203" s="804">
        <v>17056</v>
      </c>
      <c r="F203" s="805">
        <f t="shared" si="49"/>
        <v>36.906565110139788</v>
      </c>
      <c r="G203" s="804">
        <v>13535</v>
      </c>
      <c r="H203" s="805">
        <f t="shared" si="50"/>
        <v>41.980707794423253</v>
      </c>
      <c r="I203" s="804">
        <v>18706</v>
      </c>
      <c r="J203" s="805">
        <f t="shared" si="51"/>
        <v>58.019292205576747</v>
      </c>
      <c r="K203" s="804">
        <v>28961</v>
      </c>
      <c r="L203" s="805">
        <f t="shared" si="52"/>
        <v>54.639272507735264</v>
      </c>
      <c r="M203" s="804">
        <v>24043</v>
      </c>
      <c r="N203" s="805">
        <f t="shared" si="53"/>
        <v>45.360727492264736</v>
      </c>
      <c r="O203" s="804">
        <v>10729</v>
      </c>
      <c r="P203" s="805">
        <f t="shared" si="54"/>
        <v>39.447753511287594</v>
      </c>
      <c r="Q203" s="804">
        <v>16469</v>
      </c>
      <c r="R203" s="805">
        <f t="shared" si="55"/>
        <v>60.552246488712406</v>
      </c>
    </row>
    <row r="204" spans="1:18">
      <c r="A204" s="1361"/>
      <c r="B204" s="733" t="s">
        <v>304</v>
      </c>
      <c r="C204" s="801">
        <v>32053</v>
      </c>
      <c r="D204" s="802">
        <f t="shared" si="48"/>
        <v>63.137471191916006</v>
      </c>
      <c r="E204" s="801">
        <v>18714</v>
      </c>
      <c r="F204" s="802">
        <f t="shared" si="49"/>
        <v>36.862528808083994</v>
      </c>
      <c r="G204" s="801">
        <v>15826</v>
      </c>
      <c r="H204" s="802">
        <f t="shared" si="50"/>
        <v>42.530434548923708</v>
      </c>
      <c r="I204" s="801">
        <v>21385</v>
      </c>
      <c r="J204" s="802">
        <f t="shared" si="51"/>
        <v>57.469565451076292</v>
      </c>
      <c r="K204" s="801">
        <v>34029</v>
      </c>
      <c r="L204" s="802">
        <f t="shared" si="52"/>
        <v>53.252687751365393</v>
      </c>
      <c r="M204" s="801">
        <v>29872</v>
      </c>
      <c r="N204" s="802">
        <f t="shared" si="53"/>
        <v>46.747312248634607</v>
      </c>
      <c r="O204" s="801">
        <v>13162</v>
      </c>
      <c r="P204" s="802">
        <f t="shared" si="54"/>
        <v>39.911456122263324</v>
      </c>
      <c r="Q204" s="801">
        <v>19816</v>
      </c>
      <c r="R204" s="802">
        <f t="shared" si="55"/>
        <v>60.088543877736676</v>
      </c>
    </row>
    <row r="205" spans="1:18">
      <c r="A205" s="1361"/>
      <c r="B205" s="730" t="s">
        <v>305</v>
      </c>
      <c r="C205" s="804">
        <v>28579</v>
      </c>
      <c r="D205" s="805">
        <f t="shared" si="48"/>
        <v>64.025360127248689</v>
      </c>
      <c r="E205" s="804">
        <v>16058</v>
      </c>
      <c r="F205" s="805">
        <f t="shared" si="49"/>
        <v>35.974639872751304</v>
      </c>
      <c r="G205" s="804">
        <v>16696</v>
      </c>
      <c r="H205" s="805">
        <f t="shared" si="50"/>
        <v>44.05160813698847</v>
      </c>
      <c r="I205" s="804">
        <v>21205</v>
      </c>
      <c r="J205" s="805">
        <f t="shared" si="51"/>
        <v>55.94839186301153</v>
      </c>
      <c r="K205" s="804">
        <v>34193</v>
      </c>
      <c r="L205" s="805">
        <f t="shared" si="52"/>
        <v>54.750848651764557</v>
      </c>
      <c r="M205" s="804">
        <v>28259</v>
      </c>
      <c r="N205" s="805">
        <f t="shared" si="53"/>
        <v>45.249151348235443</v>
      </c>
      <c r="O205" s="804">
        <v>13909</v>
      </c>
      <c r="P205" s="805">
        <f t="shared" si="54"/>
        <v>41.288924510938941</v>
      </c>
      <c r="Q205" s="804">
        <v>19778</v>
      </c>
      <c r="R205" s="805">
        <f t="shared" si="55"/>
        <v>58.711075489061059</v>
      </c>
    </row>
    <row r="206" spans="1:18">
      <c r="A206" s="1361"/>
      <c r="B206" s="733" t="s">
        <v>306</v>
      </c>
      <c r="C206" s="801">
        <v>29022</v>
      </c>
      <c r="D206" s="802">
        <f t="shared" si="48"/>
        <v>64.736454685373957</v>
      </c>
      <c r="E206" s="801">
        <v>15809</v>
      </c>
      <c r="F206" s="802">
        <f t="shared" si="49"/>
        <v>35.263545314626043</v>
      </c>
      <c r="G206" s="801">
        <v>19453</v>
      </c>
      <c r="H206" s="802">
        <f t="shared" si="50"/>
        <v>46.826180102544349</v>
      </c>
      <c r="I206" s="801">
        <v>22090</v>
      </c>
      <c r="J206" s="802">
        <f t="shared" si="51"/>
        <v>53.173819897455651</v>
      </c>
      <c r="K206" s="801">
        <v>34678</v>
      </c>
      <c r="L206" s="802">
        <f t="shared" si="52"/>
        <v>54.782704854583656</v>
      </c>
      <c r="M206" s="801">
        <v>28623</v>
      </c>
      <c r="N206" s="802">
        <f t="shared" si="53"/>
        <v>45.217295145416344</v>
      </c>
      <c r="O206" s="801">
        <v>16036</v>
      </c>
      <c r="P206" s="802">
        <f t="shared" si="54"/>
        <v>41.076871846102613</v>
      </c>
      <c r="Q206" s="801">
        <v>23003</v>
      </c>
      <c r="R206" s="802">
        <f t="shared" si="55"/>
        <v>58.923128153897387</v>
      </c>
    </row>
    <row r="207" spans="1:18">
      <c r="A207" s="1361"/>
      <c r="B207" s="730" t="s">
        <v>307</v>
      </c>
      <c r="C207" s="804">
        <v>29609</v>
      </c>
      <c r="D207" s="805">
        <f t="shared" si="48"/>
        <v>64.597696134043105</v>
      </c>
      <c r="E207" s="804">
        <v>16227</v>
      </c>
      <c r="F207" s="805">
        <f t="shared" si="49"/>
        <v>35.402303865956888</v>
      </c>
      <c r="G207" s="804">
        <v>19089</v>
      </c>
      <c r="H207" s="805">
        <f t="shared" si="50"/>
        <v>46.255058276187938</v>
      </c>
      <c r="I207" s="804">
        <v>22180</v>
      </c>
      <c r="J207" s="805">
        <f t="shared" si="51"/>
        <v>53.744941723812062</v>
      </c>
      <c r="K207" s="804">
        <v>41196</v>
      </c>
      <c r="L207" s="805">
        <f t="shared" si="52"/>
        <v>54.667781360722955</v>
      </c>
      <c r="M207" s="804">
        <v>34161</v>
      </c>
      <c r="N207" s="805">
        <f t="shared" si="53"/>
        <v>45.332218639277045</v>
      </c>
      <c r="O207" s="804">
        <v>17818</v>
      </c>
      <c r="P207" s="805">
        <f t="shared" si="54"/>
        <v>40.872597146396295</v>
      </c>
      <c r="Q207" s="804">
        <v>25776</v>
      </c>
      <c r="R207" s="805">
        <f t="shared" si="55"/>
        <v>59.127402853603705</v>
      </c>
    </row>
    <row r="208" spans="1:18">
      <c r="A208" s="1361"/>
      <c r="B208" s="733" t="s">
        <v>308</v>
      </c>
      <c r="C208" s="801">
        <v>21475</v>
      </c>
      <c r="D208" s="802">
        <f t="shared" si="48"/>
        <v>65.908602645551355</v>
      </c>
      <c r="E208" s="801">
        <v>11108</v>
      </c>
      <c r="F208" s="802">
        <f t="shared" si="49"/>
        <v>34.091397354448638</v>
      </c>
      <c r="G208" s="801">
        <v>11130</v>
      </c>
      <c r="H208" s="802">
        <f t="shared" si="50"/>
        <v>46.62756598240469</v>
      </c>
      <c r="I208" s="801">
        <v>12740</v>
      </c>
      <c r="J208" s="802">
        <f t="shared" si="51"/>
        <v>53.37243401759531</v>
      </c>
      <c r="K208" s="801">
        <v>27250</v>
      </c>
      <c r="L208" s="802">
        <f t="shared" si="52"/>
        <v>55.126234018449587</v>
      </c>
      <c r="M208" s="801">
        <v>22182</v>
      </c>
      <c r="N208" s="802">
        <f t="shared" si="53"/>
        <v>44.873765981550413</v>
      </c>
      <c r="O208" s="801">
        <v>9849</v>
      </c>
      <c r="P208" s="802">
        <f t="shared" si="54"/>
        <v>39.117483517356419</v>
      </c>
      <c r="Q208" s="801">
        <v>15329</v>
      </c>
      <c r="R208" s="802">
        <f t="shared" si="55"/>
        <v>60.882516482643581</v>
      </c>
    </row>
    <row r="209" spans="1:18">
      <c r="A209" s="1361"/>
      <c r="B209" s="730" t="s">
        <v>309</v>
      </c>
      <c r="C209" s="804">
        <v>34458</v>
      </c>
      <c r="D209" s="805">
        <f t="shared" si="48"/>
        <v>61.733880359030401</v>
      </c>
      <c r="E209" s="804">
        <v>21359</v>
      </c>
      <c r="F209" s="805">
        <f t="shared" si="49"/>
        <v>38.266119640969599</v>
      </c>
      <c r="G209" s="804">
        <v>21218</v>
      </c>
      <c r="H209" s="805">
        <f t="shared" si="50"/>
        <v>40.871441229726088</v>
      </c>
      <c r="I209" s="804">
        <v>30696</v>
      </c>
      <c r="J209" s="805">
        <f t="shared" si="51"/>
        <v>59.128558770273912</v>
      </c>
      <c r="K209" s="804">
        <v>32539</v>
      </c>
      <c r="L209" s="805">
        <f t="shared" si="52"/>
        <v>53.573604228065264</v>
      </c>
      <c r="M209" s="804">
        <v>28198</v>
      </c>
      <c r="N209" s="805">
        <f t="shared" si="53"/>
        <v>46.426395771934736</v>
      </c>
      <c r="O209" s="804">
        <v>14510</v>
      </c>
      <c r="P209" s="805">
        <f t="shared" si="54"/>
        <v>39.543249577587616</v>
      </c>
      <c r="Q209" s="804">
        <v>22184</v>
      </c>
      <c r="R209" s="805">
        <f t="shared" si="55"/>
        <v>60.456750422412384</v>
      </c>
    </row>
    <row r="210" spans="1:18">
      <c r="A210" s="1361"/>
      <c r="B210" s="733" t="s">
        <v>310</v>
      </c>
      <c r="C210" s="801">
        <v>35156</v>
      </c>
      <c r="D210" s="802">
        <f t="shared" si="48"/>
        <v>62.528457598178711</v>
      </c>
      <c r="E210" s="801">
        <v>21068</v>
      </c>
      <c r="F210" s="802">
        <f t="shared" si="49"/>
        <v>37.471542401821289</v>
      </c>
      <c r="G210" s="801">
        <v>23671</v>
      </c>
      <c r="H210" s="802">
        <f t="shared" si="50"/>
        <v>41.871119523110394</v>
      </c>
      <c r="I210" s="801">
        <v>32862</v>
      </c>
      <c r="J210" s="802">
        <f t="shared" si="51"/>
        <v>58.128880476889606</v>
      </c>
      <c r="K210" s="801">
        <v>40649</v>
      </c>
      <c r="L210" s="802">
        <f t="shared" si="52"/>
        <v>53.603312542033152</v>
      </c>
      <c r="M210" s="801">
        <v>35184</v>
      </c>
      <c r="N210" s="802">
        <f t="shared" si="53"/>
        <v>46.396687457966848</v>
      </c>
      <c r="O210" s="801">
        <v>16709</v>
      </c>
      <c r="P210" s="802">
        <f t="shared" si="54"/>
        <v>39.49091252865685</v>
      </c>
      <c r="Q210" s="801">
        <v>25602</v>
      </c>
      <c r="R210" s="802">
        <f t="shared" si="55"/>
        <v>60.50908747134315</v>
      </c>
    </row>
    <row r="211" spans="1:18">
      <c r="A211" s="1361"/>
      <c r="B211" s="730" t="s">
        <v>311</v>
      </c>
      <c r="C211" s="804">
        <v>30021</v>
      </c>
      <c r="D211" s="805">
        <f t="shared" si="48"/>
        <v>62.933148858562355</v>
      </c>
      <c r="E211" s="804">
        <v>17682</v>
      </c>
      <c r="F211" s="805">
        <f t="shared" si="49"/>
        <v>37.066851141437645</v>
      </c>
      <c r="G211" s="804">
        <v>16506</v>
      </c>
      <c r="H211" s="805">
        <f t="shared" si="50"/>
        <v>41.801099095904981</v>
      </c>
      <c r="I211" s="804">
        <v>22981</v>
      </c>
      <c r="J211" s="805">
        <f t="shared" si="51"/>
        <v>58.198900904095019</v>
      </c>
      <c r="K211" s="804">
        <v>35289</v>
      </c>
      <c r="L211" s="805">
        <f t="shared" si="52"/>
        <v>54.115103280121453</v>
      </c>
      <c r="M211" s="804">
        <v>29922</v>
      </c>
      <c r="N211" s="805">
        <f t="shared" si="53"/>
        <v>45.884896719878547</v>
      </c>
      <c r="O211" s="804">
        <v>16933</v>
      </c>
      <c r="P211" s="805">
        <f t="shared" si="54"/>
        <v>40.291724170751436</v>
      </c>
      <c r="Q211" s="804">
        <v>25093</v>
      </c>
      <c r="R211" s="805">
        <f t="shared" si="55"/>
        <v>59.708275829248564</v>
      </c>
    </row>
    <row r="212" spans="1:18">
      <c r="A212" s="1362"/>
      <c r="B212" s="742" t="s">
        <v>313</v>
      </c>
      <c r="C212" s="921">
        <v>21375</v>
      </c>
      <c r="D212" s="922">
        <f t="shared" si="48"/>
        <v>62.216206776108976</v>
      </c>
      <c r="E212" s="921">
        <v>12981</v>
      </c>
      <c r="F212" s="922">
        <f t="shared" si="49"/>
        <v>37.783793223891024</v>
      </c>
      <c r="G212" s="921">
        <v>13629</v>
      </c>
      <c r="H212" s="922">
        <f t="shared" si="50"/>
        <v>43.251562946272728</v>
      </c>
      <c r="I212" s="921">
        <v>17882</v>
      </c>
      <c r="J212" s="922">
        <f t="shared" si="51"/>
        <v>56.748437053727272</v>
      </c>
      <c r="K212" s="921">
        <v>29695</v>
      </c>
      <c r="L212" s="922">
        <f t="shared" si="52"/>
        <v>52.795804071473022</v>
      </c>
      <c r="M212" s="921">
        <v>26550</v>
      </c>
      <c r="N212" s="922">
        <f t="shared" si="53"/>
        <v>47.204195928526978</v>
      </c>
      <c r="O212" s="921">
        <v>15959</v>
      </c>
      <c r="P212" s="922">
        <f t="shared" si="54"/>
        <v>40.511245367314821</v>
      </c>
      <c r="Q212" s="921">
        <v>23435</v>
      </c>
      <c r="R212" s="922">
        <f t="shared" si="55"/>
        <v>59.488754632685179</v>
      </c>
    </row>
    <row r="213" spans="1:18" ht="13.65" customHeight="1">
      <c r="A213" s="1383">
        <v>2025</v>
      </c>
      <c r="B213" s="739" t="s">
        <v>301</v>
      </c>
      <c r="C213" s="919">
        <v>31259</v>
      </c>
      <c r="D213" s="920">
        <f t="shared" ref="D213:D224" si="56">100*C213/(C213+E213)</f>
        <v>64.167094324130147</v>
      </c>
      <c r="E213" s="919">
        <v>17456</v>
      </c>
      <c r="F213" s="920">
        <f t="shared" ref="F213:F224" si="57">100*E213/(C213+E213)</f>
        <v>35.832905675869853</v>
      </c>
      <c r="G213" s="919">
        <v>13098</v>
      </c>
      <c r="H213" s="920">
        <f t="shared" ref="H213:H224" si="58">100*G213/(G213+I213)</f>
        <v>42.262519359834798</v>
      </c>
      <c r="I213" s="919">
        <v>17894</v>
      </c>
      <c r="J213" s="920">
        <f t="shared" ref="J213:J224" si="59">100*I213/(G213+I213)</f>
        <v>57.737480640165202</v>
      </c>
      <c r="K213" s="919">
        <v>28135</v>
      </c>
      <c r="L213" s="920">
        <f t="shared" ref="L213:L224" si="60">100*K213/(K213+M213)</f>
        <v>53.007894191457694</v>
      </c>
      <c r="M213" s="919">
        <v>24942</v>
      </c>
      <c r="N213" s="920">
        <f t="shared" ref="N213:N224" si="61">100*M213/(K213+M213)</f>
        <v>46.992105808542306</v>
      </c>
      <c r="O213" s="919">
        <v>12583</v>
      </c>
      <c r="P213" s="920">
        <f t="shared" ref="P213:P224" si="62">100*O213/(O213+Q213)</f>
        <v>39.989194686328098</v>
      </c>
      <c r="Q213" s="919">
        <v>18883</v>
      </c>
      <c r="R213" s="920">
        <f t="shared" ref="R213:R224" si="63">100*Q213/(O213+Q213)</f>
        <v>60.010805313671902</v>
      </c>
    </row>
    <row r="214" spans="1:18">
      <c r="A214" s="1361"/>
      <c r="B214" s="733" t="s">
        <v>302</v>
      </c>
      <c r="C214" s="801">
        <v>30167</v>
      </c>
      <c r="D214" s="802">
        <f t="shared" si="56"/>
        <v>64.544909923402798</v>
      </c>
      <c r="E214" s="801">
        <v>16571</v>
      </c>
      <c r="F214" s="802">
        <f t="shared" si="57"/>
        <v>35.455090076597202</v>
      </c>
      <c r="G214" s="801">
        <v>14060</v>
      </c>
      <c r="H214" s="802">
        <f t="shared" si="58"/>
        <v>43.713468474070389</v>
      </c>
      <c r="I214" s="801">
        <v>18104</v>
      </c>
      <c r="J214" s="802">
        <f t="shared" si="59"/>
        <v>56.286531525929611</v>
      </c>
      <c r="K214" s="801">
        <v>27095</v>
      </c>
      <c r="L214" s="802">
        <f t="shared" si="60"/>
        <v>51.833642607082048</v>
      </c>
      <c r="M214" s="801">
        <v>25178</v>
      </c>
      <c r="N214" s="802">
        <f t="shared" si="61"/>
        <v>48.166357392917952</v>
      </c>
      <c r="O214" s="801">
        <v>10838</v>
      </c>
      <c r="P214" s="802">
        <f t="shared" si="62"/>
        <v>38.87374461979914</v>
      </c>
      <c r="Q214" s="801">
        <v>17042</v>
      </c>
      <c r="R214" s="802">
        <f t="shared" si="63"/>
        <v>61.12625538020086</v>
      </c>
    </row>
    <row r="215" spans="1:18">
      <c r="A215" s="1361"/>
      <c r="B215" s="730" t="s">
        <v>303</v>
      </c>
      <c r="C215" s="804">
        <v>31989</v>
      </c>
      <c r="D215" s="805">
        <f t="shared" si="56"/>
        <v>62.559158289983181</v>
      </c>
      <c r="E215" s="804">
        <v>19145</v>
      </c>
      <c r="F215" s="805">
        <f t="shared" si="57"/>
        <v>37.440841710016819</v>
      </c>
      <c r="G215" s="804">
        <v>14776</v>
      </c>
      <c r="H215" s="805">
        <f t="shared" si="58"/>
        <v>42.855071202761103</v>
      </c>
      <c r="I215" s="804">
        <v>19703</v>
      </c>
      <c r="J215" s="805">
        <f t="shared" si="59"/>
        <v>57.144928797238897</v>
      </c>
      <c r="K215" s="804">
        <v>29067</v>
      </c>
      <c r="L215" s="805">
        <f t="shared" si="60"/>
        <v>52.985890845455543</v>
      </c>
      <c r="M215" s="804">
        <v>25791</v>
      </c>
      <c r="N215" s="805">
        <f t="shared" si="61"/>
        <v>47.014109154544457</v>
      </c>
      <c r="O215" s="804">
        <v>11610</v>
      </c>
      <c r="P215" s="805">
        <f t="shared" si="62"/>
        <v>38.878842676311031</v>
      </c>
      <c r="Q215" s="804">
        <v>18252</v>
      </c>
      <c r="R215" s="805">
        <f t="shared" si="63"/>
        <v>61.121157323688969</v>
      </c>
    </row>
    <row r="216" spans="1:18">
      <c r="A216" s="1361"/>
      <c r="B216" s="733" t="s">
        <v>304</v>
      </c>
      <c r="C216" s="801">
        <v>27798</v>
      </c>
      <c r="D216" s="802">
        <f t="shared" si="56"/>
        <v>63.94166628329576</v>
      </c>
      <c r="E216" s="801">
        <v>15676</v>
      </c>
      <c r="F216" s="802">
        <f t="shared" si="57"/>
        <v>36.05833371670424</v>
      </c>
      <c r="G216" s="801">
        <v>13580</v>
      </c>
      <c r="H216" s="802">
        <f t="shared" si="58"/>
        <v>43.520061530573003</v>
      </c>
      <c r="I216" s="801">
        <v>17624</v>
      </c>
      <c r="J216" s="802">
        <f t="shared" si="59"/>
        <v>56.479938469426997</v>
      </c>
      <c r="K216" s="801">
        <v>26738</v>
      </c>
      <c r="L216" s="802">
        <f t="shared" si="60"/>
        <v>54.385322593767796</v>
      </c>
      <c r="M216" s="801">
        <v>22426</v>
      </c>
      <c r="N216" s="802">
        <f t="shared" si="61"/>
        <v>45.614677406232204</v>
      </c>
      <c r="O216" s="801">
        <v>11791</v>
      </c>
      <c r="P216" s="802">
        <f t="shared" si="62"/>
        <v>41.083623693379792</v>
      </c>
      <c r="Q216" s="801">
        <v>16909</v>
      </c>
      <c r="R216" s="802">
        <f t="shared" si="63"/>
        <v>58.916376306620208</v>
      </c>
    </row>
    <row r="217" spans="1:18">
      <c r="A217" s="1361"/>
      <c r="B217" s="730" t="s">
        <v>305</v>
      </c>
      <c r="C217" s="804">
        <v>28918</v>
      </c>
      <c r="D217" s="805">
        <f t="shared" si="56"/>
        <v>65.601960028130037</v>
      </c>
      <c r="E217" s="804">
        <v>15163</v>
      </c>
      <c r="F217" s="805">
        <f t="shared" si="57"/>
        <v>34.39803997186997</v>
      </c>
      <c r="G217" s="804">
        <v>15500</v>
      </c>
      <c r="H217" s="805">
        <f t="shared" si="58"/>
        <v>45.27662557691184</v>
      </c>
      <c r="I217" s="804">
        <v>18734</v>
      </c>
      <c r="J217" s="805">
        <f t="shared" si="59"/>
        <v>54.72337442308816</v>
      </c>
      <c r="K217" s="804">
        <v>31868</v>
      </c>
      <c r="L217" s="805">
        <f t="shared" si="60"/>
        <v>55.043526323062039</v>
      </c>
      <c r="M217" s="804">
        <v>26028</v>
      </c>
      <c r="N217" s="805">
        <f t="shared" si="61"/>
        <v>44.956473676937961</v>
      </c>
      <c r="O217" s="804">
        <v>13634</v>
      </c>
      <c r="P217" s="805">
        <f t="shared" si="62"/>
        <v>40.071714084175873</v>
      </c>
      <c r="Q217" s="804">
        <v>20390</v>
      </c>
      <c r="R217" s="805">
        <f t="shared" si="63"/>
        <v>59.928285915824127</v>
      </c>
    </row>
    <row r="218" spans="1:18">
      <c r="A218" s="1361"/>
      <c r="B218" s="733" t="s">
        <v>306</v>
      </c>
      <c r="C218" s="801">
        <v>30128</v>
      </c>
      <c r="D218" s="802">
        <f t="shared" si="56"/>
        <v>65.234713320630519</v>
      </c>
      <c r="E218" s="801">
        <v>16056</v>
      </c>
      <c r="F218" s="802">
        <f t="shared" si="57"/>
        <v>34.765286679369481</v>
      </c>
      <c r="G218" s="801">
        <v>21079</v>
      </c>
      <c r="H218" s="802">
        <f t="shared" si="58"/>
        <v>48.550107100905173</v>
      </c>
      <c r="I218" s="801">
        <v>22338</v>
      </c>
      <c r="J218" s="802">
        <f t="shared" si="59"/>
        <v>51.449892899094827</v>
      </c>
      <c r="K218" s="801">
        <v>40600</v>
      </c>
      <c r="L218" s="802">
        <f t="shared" si="60"/>
        <v>54.966627404789946</v>
      </c>
      <c r="M218" s="801">
        <v>33263</v>
      </c>
      <c r="N218" s="802">
        <f t="shared" si="61"/>
        <v>45.033372595210054</v>
      </c>
      <c r="O218" s="801">
        <v>18248</v>
      </c>
      <c r="P218" s="802">
        <f t="shared" si="62"/>
        <v>41.158426560808373</v>
      </c>
      <c r="Q218" s="801">
        <v>26088</v>
      </c>
      <c r="R218" s="802">
        <f t="shared" si="63"/>
        <v>58.841573439191627</v>
      </c>
    </row>
    <row r="219" spans="1:18">
      <c r="A219" s="1361"/>
      <c r="B219" s="730" t="s">
        <v>307</v>
      </c>
      <c r="C219" s="804">
        <v>29232</v>
      </c>
      <c r="D219" s="805">
        <f t="shared" si="56"/>
        <v>64.413203472742495</v>
      </c>
      <c r="E219" s="804">
        <v>16150</v>
      </c>
      <c r="F219" s="805">
        <f t="shared" si="57"/>
        <v>35.586796527257505</v>
      </c>
      <c r="G219" s="804">
        <v>20108</v>
      </c>
      <c r="H219" s="805">
        <f t="shared" si="58"/>
        <v>41.314978426135198</v>
      </c>
      <c r="I219" s="804">
        <v>28562</v>
      </c>
      <c r="J219" s="805">
        <f t="shared" si="59"/>
        <v>58.685021573864802</v>
      </c>
      <c r="K219" s="804">
        <v>45733</v>
      </c>
      <c r="L219" s="805">
        <f t="shared" si="60"/>
        <v>54.848884624610221</v>
      </c>
      <c r="M219" s="804">
        <v>37647</v>
      </c>
      <c r="N219" s="805">
        <f t="shared" si="61"/>
        <v>45.151115375389779</v>
      </c>
      <c r="O219" s="804">
        <v>18623</v>
      </c>
      <c r="P219" s="805">
        <f t="shared" si="62"/>
        <v>40.433800859785485</v>
      </c>
      <c r="Q219" s="804">
        <v>27435</v>
      </c>
      <c r="R219" s="805">
        <f t="shared" si="63"/>
        <v>59.566199140214515</v>
      </c>
    </row>
    <row r="220" spans="1:18">
      <c r="A220" s="1361"/>
      <c r="B220" s="733" t="s">
        <v>308</v>
      </c>
      <c r="C220" s="801">
        <v>21265</v>
      </c>
      <c r="D220" s="802">
        <f t="shared" si="56"/>
        <v>65.156111162177893</v>
      </c>
      <c r="E220" s="801">
        <v>11372</v>
      </c>
      <c r="F220" s="802">
        <f t="shared" si="57"/>
        <v>34.843888837822107</v>
      </c>
      <c r="G220" s="801">
        <v>11935</v>
      </c>
      <c r="H220" s="802">
        <f t="shared" si="58"/>
        <v>46.091758708581139</v>
      </c>
      <c r="I220" s="801">
        <v>13959</v>
      </c>
      <c r="J220" s="802">
        <f t="shared" si="59"/>
        <v>53.908241291418861</v>
      </c>
      <c r="K220" s="801">
        <v>29109</v>
      </c>
      <c r="L220" s="802">
        <f t="shared" si="60"/>
        <v>55.609895883083389</v>
      </c>
      <c r="M220" s="801">
        <v>23236</v>
      </c>
      <c r="N220" s="802">
        <f t="shared" si="61"/>
        <v>44.390104116916611</v>
      </c>
      <c r="O220" s="801">
        <v>9938</v>
      </c>
      <c r="P220" s="802">
        <f t="shared" si="62"/>
        <v>38.48358116480793</v>
      </c>
      <c r="Q220" s="801">
        <v>15886</v>
      </c>
      <c r="R220" s="802">
        <f t="shared" si="63"/>
        <v>61.51641883519207</v>
      </c>
    </row>
    <row r="221" spans="1:18">
      <c r="A221" s="1361"/>
      <c r="B221" s="730" t="s">
        <v>309</v>
      </c>
      <c r="C221" s="804">
        <v>37150</v>
      </c>
      <c r="D221" s="805">
        <f t="shared" si="56"/>
        <v>62.138293245910411</v>
      </c>
      <c r="E221" s="804">
        <v>22636</v>
      </c>
      <c r="F221" s="805">
        <f t="shared" si="57"/>
        <v>37.861706754089589</v>
      </c>
      <c r="G221" s="804">
        <v>23611</v>
      </c>
      <c r="H221" s="805">
        <f t="shared" si="58"/>
        <v>40.913895579545652</v>
      </c>
      <c r="I221" s="804">
        <v>34098</v>
      </c>
      <c r="J221" s="805">
        <f t="shared" si="59"/>
        <v>59.086104420454348</v>
      </c>
      <c r="K221" s="804">
        <v>39093</v>
      </c>
      <c r="L221" s="805">
        <f t="shared" si="60"/>
        <v>53.795979028196342</v>
      </c>
      <c r="M221" s="804">
        <v>33576</v>
      </c>
      <c r="N221" s="805">
        <f t="shared" si="61"/>
        <v>46.204020971803658</v>
      </c>
      <c r="O221" s="804">
        <v>16275</v>
      </c>
      <c r="P221" s="805">
        <f t="shared" si="62"/>
        <v>39.31064467041859</v>
      </c>
      <c r="Q221" s="804">
        <v>25126</v>
      </c>
      <c r="R221" s="805">
        <f t="shared" si="63"/>
        <v>60.68935532958141</v>
      </c>
    </row>
    <row r="222" spans="1:18">
      <c r="A222" s="1361"/>
      <c r="B222" s="733" t="s">
        <v>310</v>
      </c>
      <c r="C222" s="801">
        <v>34606</v>
      </c>
      <c r="D222" s="802">
        <f t="shared" si="56"/>
        <v>62.997888298259667</v>
      </c>
      <c r="E222" s="801">
        <v>20326</v>
      </c>
      <c r="F222" s="802">
        <f t="shared" si="57"/>
        <v>37.002111701740333</v>
      </c>
      <c r="G222" s="801">
        <v>22788</v>
      </c>
      <c r="H222" s="802">
        <f t="shared" si="58"/>
        <v>41.368042696873978</v>
      </c>
      <c r="I222" s="801">
        <v>32298</v>
      </c>
      <c r="J222" s="802">
        <f t="shared" si="59"/>
        <v>58.631957303126022</v>
      </c>
      <c r="K222" s="801">
        <v>41451</v>
      </c>
      <c r="L222" s="802">
        <f t="shared" si="60"/>
        <v>52.988098738287292</v>
      </c>
      <c r="M222" s="801">
        <v>36776</v>
      </c>
      <c r="N222" s="802">
        <f t="shared" si="61"/>
        <v>47.011901261712708</v>
      </c>
      <c r="O222" s="801">
        <v>15755</v>
      </c>
      <c r="P222" s="802">
        <f t="shared" si="62"/>
        <v>38.765316667486836</v>
      </c>
      <c r="Q222" s="801">
        <v>24887</v>
      </c>
      <c r="R222" s="802">
        <f t="shared" si="63"/>
        <v>61.234683332513164</v>
      </c>
    </row>
    <row r="223" spans="1:18">
      <c r="A223" s="1361"/>
      <c r="B223" s="730" t="s">
        <v>311</v>
      </c>
      <c r="C223" s="804">
        <v>28840</v>
      </c>
      <c r="D223" s="805">
        <f t="shared" si="56"/>
        <v>62.880191867437041</v>
      </c>
      <c r="E223" s="804">
        <v>17025</v>
      </c>
      <c r="F223" s="805">
        <f t="shared" si="57"/>
        <v>37.119808132562959</v>
      </c>
      <c r="G223" s="804">
        <v>17767</v>
      </c>
      <c r="H223" s="805">
        <f t="shared" si="58"/>
        <v>42.402329300016703</v>
      </c>
      <c r="I223" s="804">
        <v>24134</v>
      </c>
      <c r="J223" s="805">
        <f t="shared" si="59"/>
        <v>57.597670699983297</v>
      </c>
      <c r="K223" s="804">
        <v>36088</v>
      </c>
      <c r="L223" s="805">
        <f t="shared" si="60"/>
        <v>52.825880114176975</v>
      </c>
      <c r="M223" s="804">
        <v>32227</v>
      </c>
      <c r="N223" s="805">
        <f t="shared" si="61"/>
        <v>47.174119885823025</v>
      </c>
      <c r="O223" s="804">
        <v>17207</v>
      </c>
      <c r="P223" s="805">
        <f t="shared" si="62"/>
        <v>40.217365899263761</v>
      </c>
      <c r="Q223" s="804">
        <v>25578</v>
      </c>
      <c r="R223" s="805">
        <f t="shared" si="63"/>
        <v>59.782634100736239</v>
      </c>
    </row>
    <row r="224" spans="1:18">
      <c r="A224" s="1362"/>
      <c r="B224" s="742" t="s">
        <v>313</v>
      </c>
      <c r="C224" s="921">
        <v>23060</v>
      </c>
      <c r="D224" s="922">
        <f t="shared" si="56"/>
        <v>61.282521459512608</v>
      </c>
      <c r="E224" s="921">
        <v>14569</v>
      </c>
      <c r="F224" s="922">
        <f t="shared" si="57"/>
        <v>38.717478540487392</v>
      </c>
      <c r="G224" s="921">
        <v>16667</v>
      </c>
      <c r="H224" s="922">
        <f t="shared" si="58"/>
        <v>44.000633596451863</v>
      </c>
      <c r="I224" s="921">
        <v>21212</v>
      </c>
      <c r="J224" s="922">
        <f t="shared" si="59"/>
        <v>55.999366403548137</v>
      </c>
      <c r="K224" s="921">
        <v>31174</v>
      </c>
      <c r="L224" s="922">
        <f t="shared" si="60"/>
        <v>54.040841798703326</v>
      </c>
      <c r="M224" s="921">
        <v>26512</v>
      </c>
      <c r="N224" s="922">
        <f t="shared" si="61"/>
        <v>45.959158201296674</v>
      </c>
      <c r="O224" s="921">
        <v>16152</v>
      </c>
      <c r="P224" s="922">
        <f t="shared" si="62"/>
        <v>39.075843715979197</v>
      </c>
      <c r="Q224" s="921">
        <v>25183</v>
      </c>
      <c r="R224" s="922">
        <f t="shared" si="63"/>
        <v>60.924156284020803</v>
      </c>
    </row>
    <row r="225" spans="1:1" ht="6.75" customHeight="1"/>
    <row r="226" spans="1:1">
      <c r="A226" s="771" t="s">
        <v>345</v>
      </c>
    </row>
  </sheetData>
  <mergeCells count="34">
    <mergeCell ref="Q7:R7"/>
    <mergeCell ref="A33:A44"/>
    <mergeCell ref="A7:B7"/>
    <mergeCell ref="C7:D7"/>
    <mergeCell ref="E7:F7"/>
    <mergeCell ref="G7:H7"/>
    <mergeCell ref="K7:L7"/>
    <mergeCell ref="A9:A20"/>
    <mergeCell ref="A2:O2"/>
    <mergeCell ref="A5:R5"/>
    <mergeCell ref="A6:B6"/>
    <mergeCell ref="C6:F6"/>
    <mergeCell ref="G6:J6"/>
    <mergeCell ref="K6:N6"/>
    <mergeCell ref="O6:R6"/>
    <mergeCell ref="A117:A128"/>
    <mergeCell ref="A45:A56"/>
    <mergeCell ref="A213:A224"/>
    <mergeCell ref="A93:A104"/>
    <mergeCell ref="A105:A116"/>
    <mergeCell ref="A165:A176"/>
    <mergeCell ref="A153:A164"/>
    <mergeCell ref="A141:A152"/>
    <mergeCell ref="A129:A140"/>
    <mergeCell ref="A201:A212"/>
    <mergeCell ref="A189:A200"/>
    <mergeCell ref="A177:A188"/>
    <mergeCell ref="M7:N7"/>
    <mergeCell ref="O7:P7"/>
    <mergeCell ref="A57:A68"/>
    <mergeCell ref="A69:A80"/>
    <mergeCell ref="A81:A92"/>
    <mergeCell ref="A21:A32"/>
    <mergeCell ref="I7:J7"/>
  </mergeCells>
  <hyperlinks>
    <hyperlink ref="R4" location="'Indice tablas Mujeres'!A1" display="Indice" xr:uid="{00000000-0004-0000-23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9" orientation="portrait" r:id="rId1"/>
  <headerFooter differentFirst="1">
    <oddFooter>&amp;C&amp;P</oddFooter>
  </headerFooter>
  <rowBreaks count="2" manualBreakCount="2">
    <brk id="68" max="17" man="1"/>
    <brk id="140" max="17" man="1"/>
  </rowBreaks>
  <ignoredErrors>
    <ignoredError sqref="B9:B128 A9:A128 B129:B140 B141:B152 B153:B164" numberStoredAsText="1"/>
  </ignoredErrors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CD9BCD"/>
  </sheetPr>
  <dimension ref="A1:R214"/>
  <sheetViews>
    <sheetView view="pageBreakPreview" zoomScaleNormal="100" zoomScaleSheetLayoutView="100" zoomScalePageLayoutView="51" workbookViewId="0">
      <selection activeCell="A2" sqref="A2:O2"/>
    </sheetView>
  </sheetViews>
  <sheetFormatPr baseColWidth="10" defaultRowHeight="14.5"/>
  <cols>
    <col min="1" max="1" width="5.6328125" customWidth="1"/>
    <col min="2" max="2" width="4" bestFit="1" customWidth="1"/>
    <col min="3" max="4" width="9.08984375" bestFit="1" customWidth="1"/>
    <col min="5" max="5" width="8.453125" bestFit="1" customWidth="1"/>
    <col min="6" max="6" width="7.54296875" bestFit="1" customWidth="1"/>
    <col min="7" max="7" width="8.453125" bestFit="1" customWidth="1"/>
    <col min="8" max="8" width="7.54296875" bestFit="1" customWidth="1"/>
    <col min="9" max="9" width="8.453125" bestFit="1" customWidth="1"/>
    <col min="10" max="10" width="7.54296875" bestFit="1" customWidth="1"/>
    <col min="11" max="11" width="8.453125" bestFit="1" customWidth="1"/>
    <col min="12" max="12" width="7.36328125" bestFit="1" customWidth="1"/>
    <col min="13" max="13" width="8.453125" bestFit="1" customWidth="1"/>
    <col min="14" max="14" width="7.54296875" bestFit="1" customWidth="1"/>
    <col min="15" max="15" width="8.453125" bestFit="1" customWidth="1"/>
    <col min="16" max="16" width="7.54296875" bestFit="1" customWidth="1"/>
    <col min="17" max="17" width="7.08984375" bestFit="1" customWidth="1"/>
    <col min="18" max="18" width="6.54296875" bestFit="1" customWidth="1"/>
  </cols>
  <sheetData>
    <row r="1" spans="1:18" s="195" customFormat="1" ht="55.4" customHeight="1">
      <c r="A1" s="1212" t="s">
        <v>548</v>
      </c>
      <c r="B1" s="180"/>
      <c r="C1" s="180"/>
      <c r="D1" s="180"/>
      <c r="E1" s="180"/>
      <c r="F1" s="234"/>
      <c r="G1" s="234"/>
      <c r="H1" s="234"/>
    </row>
    <row r="2" spans="1:18">
      <c r="A2" s="1238" t="s">
        <v>552</v>
      </c>
      <c r="B2" s="1238"/>
      <c r="C2" s="1238"/>
      <c r="D2" s="1238"/>
      <c r="E2" s="1238"/>
      <c r="F2" s="1238"/>
      <c r="G2" s="1238"/>
      <c r="H2" s="1238"/>
      <c r="I2" s="1238"/>
      <c r="J2" s="1238"/>
      <c r="K2" s="1238"/>
      <c r="L2" s="1238"/>
      <c r="M2" s="1238"/>
      <c r="N2" s="1238"/>
      <c r="O2" s="1238"/>
    </row>
    <row r="3" spans="1:18" ht="5.25" customHeight="1"/>
    <row r="4" spans="1:18" ht="15.5">
      <c r="R4" s="926" t="s">
        <v>212</v>
      </c>
    </row>
    <row r="5" spans="1:18">
      <c r="A5" s="1363" t="s">
        <v>327</v>
      </c>
      <c r="B5" s="1363"/>
      <c r="C5" s="1363"/>
      <c r="D5" s="1363"/>
      <c r="E5" s="1363"/>
      <c r="F5" s="1363"/>
      <c r="G5" s="1363"/>
      <c r="H5" s="1363"/>
      <c r="I5" s="1363"/>
      <c r="J5" s="1363"/>
      <c r="K5" s="1363"/>
      <c r="L5" s="1363"/>
      <c r="M5" s="1363"/>
      <c r="N5" s="1363"/>
      <c r="O5" s="1363"/>
      <c r="P5" s="1363"/>
      <c r="Q5" s="1363"/>
      <c r="R5" s="1363"/>
    </row>
    <row r="6" spans="1:18" ht="22.65" customHeight="1">
      <c r="A6" s="1364"/>
      <c r="B6" s="1365"/>
      <c r="C6" s="1404" t="s">
        <v>40</v>
      </c>
      <c r="D6" s="1405"/>
      <c r="E6" s="1404" t="s">
        <v>328</v>
      </c>
      <c r="F6" s="1405"/>
      <c r="G6" s="1404" t="s">
        <v>329</v>
      </c>
      <c r="H6" s="1405"/>
      <c r="I6" s="1404" t="s">
        <v>330</v>
      </c>
      <c r="J6" s="1405"/>
      <c r="K6" s="1404" t="s">
        <v>331</v>
      </c>
      <c r="L6" s="1405"/>
      <c r="M6" s="1404" t="s">
        <v>332</v>
      </c>
      <c r="N6" s="1405"/>
      <c r="O6" s="1404" t="s">
        <v>346</v>
      </c>
      <c r="P6" s="1405"/>
      <c r="Q6" s="1406" t="s">
        <v>333</v>
      </c>
      <c r="R6" s="1407"/>
    </row>
    <row r="7" spans="1:18">
      <c r="A7" s="1364"/>
      <c r="B7" s="1365"/>
      <c r="C7" s="1402" t="s">
        <v>234</v>
      </c>
      <c r="D7" s="1402" t="s">
        <v>235</v>
      </c>
      <c r="E7" s="1402" t="s">
        <v>234</v>
      </c>
      <c r="F7" s="1402" t="s">
        <v>235</v>
      </c>
      <c r="G7" s="1402" t="s">
        <v>234</v>
      </c>
      <c r="H7" s="1402" t="s">
        <v>235</v>
      </c>
      <c r="I7" s="1402" t="s">
        <v>234</v>
      </c>
      <c r="J7" s="1402" t="s">
        <v>235</v>
      </c>
      <c r="K7" s="1402" t="s">
        <v>234</v>
      </c>
      <c r="L7" s="1402" t="s">
        <v>235</v>
      </c>
      <c r="M7" s="1402" t="s">
        <v>234</v>
      </c>
      <c r="N7" s="1402" t="s">
        <v>235</v>
      </c>
      <c r="O7" s="1402" t="s">
        <v>234</v>
      </c>
      <c r="P7" s="1402" t="s">
        <v>235</v>
      </c>
      <c r="Q7" s="1053" t="s">
        <v>234</v>
      </c>
      <c r="R7" s="1053" t="s">
        <v>235</v>
      </c>
    </row>
    <row r="8" spans="1:18" ht="20">
      <c r="A8" s="719" t="s">
        <v>292</v>
      </c>
      <c r="B8" s="720" t="s">
        <v>293</v>
      </c>
      <c r="C8" s="1403"/>
      <c r="D8" s="1403"/>
      <c r="E8" s="1403"/>
      <c r="F8" s="1403"/>
      <c r="G8" s="1403"/>
      <c r="H8" s="1403"/>
      <c r="I8" s="1403"/>
      <c r="J8" s="1403"/>
      <c r="K8" s="1403"/>
      <c r="L8" s="1403"/>
      <c r="M8" s="1403"/>
      <c r="N8" s="1403"/>
      <c r="O8" s="1403"/>
      <c r="P8" s="1403"/>
      <c r="Q8" s="768" t="s">
        <v>340</v>
      </c>
      <c r="R8" s="768" t="s">
        <v>340</v>
      </c>
    </row>
    <row r="9" spans="1:18" ht="12.65" customHeight="1">
      <c r="A9" s="1408" t="s">
        <v>312</v>
      </c>
      <c r="B9" s="749" t="s">
        <v>301</v>
      </c>
      <c r="C9" s="750">
        <v>70366</v>
      </c>
      <c r="D9" s="750">
        <v>65412</v>
      </c>
      <c r="E9" s="750">
        <v>9834</v>
      </c>
      <c r="F9" s="750">
        <v>11853</v>
      </c>
      <c r="G9" s="750">
        <v>3502</v>
      </c>
      <c r="H9" s="750">
        <v>4910</v>
      </c>
      <c r="I9" s="750">
        <v>12530</v>
      </c>
      <c r="J9" s="750">
        <v>13934</v>
      </c>
      <c r="K9" s="750">
        <v>2668</v>
      </c>
      <c r="L9" s="750">
        <v>2791</v>
      </c>
      <c r="M9" s="750">
        <v>28136</v>
      </c>
      <c r="N9" s="750">
        <v>20433</v>
      </c>
      <c r="O9" s="750">
        <v>13696</v>
      </c>
      <c r="P9" s="750">
        <v>11491</v>
      </c>
      <c r="Q9" s="751">
        <v>111.93933552954351</v>
      </c>
      <c r="R9" s="751">
        <v>90.338778069756145</v>
      </c>
    </row>
    <row r="10" spans="1:18">
      <c r="A10" s="1361"/>
      <c r="B10" s="733" t="s">
        <v>302</v>
      </c>
      <c r="C10" s="734">
        <v>68688</v>
      </c>
      <c r="D10" s="734">
        <v>61148</v>
      </c>
      <c r="E10" s="734">
        <v>10023</v>
      </c>
      <c r="F10" s="734">
        <v>10915</v>
      </c>
      <c r="G10" s="734">
        <v>2894</v>
      </c>
      <c r="H10" s="734">
        <v>3531</v>
      </c>
      <c r="I10" s="734">
        <v>12825</v>
      </c>
      <c r="J10" s="734">
        <v>13017</v>
      </c>
      <c r="K10" s="734">
        <v>2637</v>
      </c>
      <c r="L10" s="734">
        <v>2376</v>
      </c>
      <c r="M10" s="734">
        <v>26685</v>
      </c>
      <c r="N10" s="734">
        <v>19723</v>
      </c>
      <c r="O10" s="734">
        <v>13624</v>
      </c>
      <c r="P10" s="734">
        <v>11586</v>
      </c>
      <c r="Q10" s="735">
        <v>108.59184608337146</v>
      </c>
      <c r="R10" s="735">
        <v>87.951573444150497</v>
      </c>
    </row>
    <row r="11" spans="1:18">
      <c r="A11" s="1361"/>
      <c r="B11" s="730" t="s">
        <v>303</v>
      </c>
      <c r="C11" s="731">
        <v>68738</v>
      </c>
      <c r="D11" s="731">
        <v>62025</v>
      </c>
      <c r="E11" s="731">
        <v>11021</v>
      </c>
      <c r="F11" s="731">
        <v>12681</v>
      </c>
      <c r="G11" s="731">
        <v>2640</v>
      </c>
      <c r="H11" s="731">
        <v>3584</v>
      </c>
      <c r="I11" s="731">
        <v>12329</v>
      </c>
      <c r="J11" s="731">
        <v>12330</v>
      </c>
      <c r="K11" s="731">
        <v>2487</v>
      </c>
      <c r="L11" s="731">
        <v>2098</v>
      </c>
      <c r="M11" s="731">
        <v>26316</v>
      </c>
      <c r="N11" s="731">
        <v>19689</v>
      </c>
      <c r="O11" s="731">
        <v>13945</v>
      </c>
      <c r="P11" s="731">
        <v>11643</v>
      </c>
      <c r="Q11" s="732">
        <v>106.22224953471249</v>
      </c>
      <c r="R11" s="724">
        <v>83.74707588049516</v>
      </c>
    </row>
    <row r="12" spans="1:18">
      <c r="A12" s="1361"/>
      <c r="B12" s="733" t="s">
        <v>304</v>
      </c>
      <c r="C12" s="734">
        <v>64295</v>
      </c>
      <c r="D12" s="734">
        <v>57566</v>
      </c>
      <c r="E12" s="734">
        <v>10459</v>
      </c>
      <c r="F12" s="734">
        <v>11722</v>
      </c>
      <c r="G12" s="734">
        <v>2815</v>
      </c>
      <c r="H12" s="734">
        <v>4127</v>
      </c>
      <c r="I12" s="734">
        <v>11749</v>
      </c>
      <c r="J12" s="734">
        <v>12184</v>
      </c>
      <c r="K12" s="734">
        <v>2370</v>
      </c>
      <c r="L12" s="734">
        <v>1873</v>
      </c>
      <c r="M12" s="734">
        <v>24658</v>
      </c>
      <c r="N12" s="734">
        <v>17815</v>
      </c>
      <c r="O12" s="734">
        <v>12244</v>
      </c>
      <c r="P12" s="734">
        <v>9845</v>
      </c>
      <c r="Q12" s="735">
        <v>105.4926806118353</v>
      </c>
      <c r="R12" s="724">
        <v>79.870594529525903</v>
      </c>
    </row>
    <row r="13" spans="1:18">
      <c r="A13" s="1361"/>
      <c r="B13" s="730" t="s">
        <v>305</v>
      </c>
      <c r="C13" s="731">
        <v>66786</v>
      </c>
      <c r="D13" s="731">
        <v>57680</v>
      </c>
      <c r="E13" s="731">
        <v>11477</v>
      </c>
      <c r="F13" s="731">
        <v>12450</v>
      </c>
      <c r="G13" s="731">
        <v>2693</v>
      </c>
      <c r="H13" s="731">
        <v>3921</v>
      </c>
      <c r="I13" s="731">
        <v>12143</v>
      </c>
      <c r="J13" s="731">
        <v>12420</v>
      </c>
      <c r="K13" s="731">
        <v>2025</v>
      </c>
      <c r="L13" s="731">
        <v>1727</v>
      </c>
      <c r="M13" s="731">
        <v>27196</v>
      </c>
      <c r="N13" s="731">
        <v>17857</v>
      </c>
      <c r="O13" s="731">
        <v>11252</v>
      </c>
      <c r="P13" s="731">
        <v>9305</v>
      </c>
      <c r="Q13" s="732">
        <v>98.567824123086226</v>
      </c>
      <c r="R13" s="724">
        <v>79.589455403369271</v>
      </c>
    </row>
    <row r="14" spans="1:18">
      <c r="A14" s="1361"/>
      <c r="B14" s="733" t="s">
        <v>306</v>
      </c>
      <c r="C14" s="734">
        <v>79999</v>
      </c>
      <c r="D14" s="734">
        <v>67560</v>
      </c>
      <c r="E14" s="734">
        <v>12483</v>
      </c>
      <c r="F14" s="734">
        <v>13336</v>
      </c>
      <c r="G14" s="734">
        <v>4175</v>
      </c>
      <c r="H14" s="734">
        <v>5652</v>
      </c>
      <c r="I14" s="734">
        <v>17094</v>
      </c>
      <c r="J14" s="734">
        <v>16659</v>
      </c>
      <c r="K14" s="734">
        <v>2160</v>
      </c>
      <c r="L14" s="734">
        <v>1792</v>
      </c>
      <c r="M14" s="734">
        <v>31939</v>
      </c>
      <c r="N14" s="734">
        <v>20640</v>
      </c>
      <c r="O14" s="734">
        <v>12148</v>
      </c>
      <c r="P14" s="734">
        <v>9481</v>
      </c>
      <c r="Q14" s="735">
        <v>94.330084651370285</v>
      </c>
      <c r="R14" s="724">
        <v>76.685675365260991</v>
      </c>
    </row>
    <row r="15" spans="1:18">
      <c r="A15" s="1361"/>
      <c r="B15" s="730" t="s">
        <v>307</v>
      </c>
      <c r="C15" s="731">
        <v>88701</v>
      </c>
      <c r="D15" s="731">
        <v>77336</v>
      </c>
      <c r="E15" s="731">
        <v>10798</v>
      </c>
      <c r="F15" s="731">
        <v>11815</v>
      </c>
      <c r="G15" s="731">
        <v>7774</v>
      </c>
      <c r="H15" s="731">
        <v>11233</v>
      </c>
      <c r="I15" s="731">
        <v>20084</v>
      </c>
      <c r="J15" s="731">
        <v>20264</v>
      </c>
      <c r="K15" s="731">
        <v>2108</v>
      </c>
      <c r="L15" s="731">
        <v>1540</v>
      </c>
      <c r="M15" s="731">
        <v>34671</v>
      </c>
      <c r="N15" s="731">
        <v>22603</v>
      </c>
      <c r="O15" s="731">
        <v>13266</v>
      </c>
      <c r="P15" s="731">
        <v>9881</v>
      </c>
      <c r="Q15" s="732">
        <v>91.501520949857237</v>
      </c>
      <c r="R15" s="724">
        <v>69.017145277802385</v>
      </c>
    </row>
    <row r="16" spans="1:18">
      <c r="A16" s="1361"/>
      <c r="B16" s="733" t="s">
        <v>308</v>
      </c>
      <c r="C16" s="734">
        <v>56486</v>
      </c>
      <c r="D16" s="734">
        <v>48229</v>
      </c>
      <c r="E16" s="734">
        <v>6858</v>
      </c>
      <c r="F16" s="734">
        <v>6834</v>
      </c>
      <c r="G16" s="734">
        <v>6169</v>
      </c>
      <c r="H16" s="734">
        <v>8584</v>
      </c>
      <c r="I16" s="734">
        <v>9751</v>
      </c>
      <c r="J16" s="734">
        <v>11003</v>
      </c>
      <c r="K16" s="734">
        <v>1345</v>
      </c>
      <c r="L16" s="734">
        <v>1211</v>
      </c>
      <c r="M16" s="734">
        <v>24160</v>
      </c>
      <c r="N16" s="734">
        <v>14237</v>
      </c>
      <c r="O16" s="734">
        <v>8203</v>
      </c>
      <c r="P16" s="734">
        <v>6360</v>
      </c>
      <c r="Q16" s="735">
        <v>85.225054926833309</v>
      </c>
      <c r="R16" s="724">
        <v>70.693977996525803</v>
      </c>
    </row>
    <row r="17" spans="1:18">
      <c r="A17" s="1361"/>
      <c r="B17" s="730" t="s">
        <v>309</v>
      </c>
      <c r="C17" s="731">
        <v>80616</v>
      </c>
      <c r="D17" s="731">
        <v>82873</v>
      </c>
      <c r="E17" s="731">
        <v>11400</v>
      </c>
      <c r="F17" s="731">
        <v>11941</v>
      </c>
      <c r="G17" s="731">
        <v>5354</v>
      </c>
      <c r="H17" s="731">
        <v>7356</v>
      </c>
      <c r="I17" s="731">
        <v>14061</v>
      </c>
      <c r="J17" s="731">
        <v>15313</v>
      </c>
      <c r="K17" s="731">
        <v>3757</v>
      </c>
      <c r="L17" s="731">
        <v>5827</v>
      </c>
      <c r="M17" s="731">
        <v>32556</v>
      </c>
      <c r="N17" s="731">
        <v>28552</v>
      </c>
      <c r="O17" s="731">
        <v>13488</v>
      </c>
      <c r="P17" s="731">
        <v>13884</v>
      </c>
      <c r="Q17" s="732">
        <v>111.47246326506941</v>
      </c>
      <c r="R17" s="724">
        <v>112.14009446793754</v>
      </c>
    </row>
    <row r="18" spans="1:18">
      <c r="A18" s="1361"/>
      <c r="B18" s="733" t="s">
        <v>310</v>
      </c>
      <c r="C18" s="734">
        <v>82517</v>
      </c>
      <c r="D18" s="734">
        <v>85233</v>
      </c>
      <c r="E18" s="734">
        <v>12911</v>
      </c>
      <c r="F18" s="734">
        <v>15074</v>
      </c>
      <c r="G18" s="734">
        <v>3904</v>
      </c>
      <c r="H18" s="734">
        <v>5221</v>
      </c>
      <c r="I18" s="734">
        <v>15126</v>
      </c>
      <c r="J18" s="734">
        <v>16705</v>
      </c>
      <c r="K18" s="734">
        <v>3806</v>
      </c>
      <c r="L18" s="734">
        <v>5256</v>
      </c>
      <c r="M18" s="734">
        <v>33313</v>
      </c>
      <c r="N18" s="734">
        <v>30585</v>
      </c>
      <c r="O18" s="734">
        <v>13457</v>
      </c>
      <c r="P18" s="734">
        <v>12392</v>
      </c>
      <c r="Q18" s="735">
        <v>106.36467395865414</v>
      </c>
      <c r="R18" s="724">
        <v>96.737883377508552</v>
      </c>
    </row>
    <row r="19" spans="1:18">
      <c r="A19" s="1361"/>
      <c r="B19" s="730" t="s">
        <v>311</v>
      </c>
      <c r="C19" s="731">
        <v>78002</v>
      </c>
      <c r="D19" s="731">
        <v>70688</v>
      </c>
      <c r="E19" s="731">
        <v>13504</v>
      </c>
      <c r="F19" s="731">
        <v>14476</v>
      </c>
      <c r="G19" s="731">
        <v>3594</v>
      </c>
      <c r="H19" s="731">
        <v>4691</v>
      </c>
      <c r="I19" s="731">
        <v>14029</v>
      </c>
      <c r="J19" s="731">
        <v>15103</v>
      </c>
      <c r="K19" s="731">
        <v>2822</v>
      </c>
      <c r="L19" s="731">
        <v>2812</v>
      </c>
      <c r="M19" s="731">
        <v>32289</v>
      </c>
      <c r="N19" s="731">
        <v>23542</v>
      </c>
      <c r="O19" s="731">
        <v>11764</v>
      </c>
      <c r="P19" s="731">
        <v>10064</v>
      </c>
      <c r="Q19" s="732">
        <v>98.269963769182397</v>
      </c>
      <c r="R19" s="724">
        <v>82.759074483576086</v>
      </c>
    </row>
    <row r="20" spans="1:18">
      <c r="A20" s="1409"/>
      <c r="B20" s="752" t="s">
        <v>313</v>
      </c>
      <c r="C20" s="753">
        <v>68676</v>
      </c>
      <c r="D20" s="753">
        <v>67441</v>
      </c>
      <c r="E20" s="753">
        <v>15221</v>
      </c>
      <c r="F20" s="753">
        <v>15985</v>
      </c>
      <c r="G20" s="753">
        <v>5586</v>
      </c>
      <c r="H20" s="753">
        <v>8499</v>
      </c>
      <c r="I20" s="753">
        <v>11026</v>
      </c>
      <c r="J20" s="753">
        <v>12672</v>
      </c>
      <c r="K20" s="753">
        <v>2516</v>
      </c>
      <c r="L20" s="753">
        <v>2273</v>
      </c>
      <c r="M20" s="753">
        <v>24208</v>
      </c>
      <c r="N20" s="753">
        <v>20015</v>
      </c>
      <c r="O20" s="753">
        <v>10119</v>
      </c>
      <c r="P20" s="753">
        <v>7997</v>
      </c>
      <c r="Q20" s="754">
        <v>92.361291449532288</v>
      </c>
      <c r="R20" s="755">
        <v>72.841081437520671</v>
      </c>
    </row>
    <row r="21" spans="1:18">
      <c r="A21" s="1361" t="s">
        <v>314</v>
      </c>
      <c r="B21" s="745" t="s">
        <v>301</v>
      </c>
      <c r="C21" s="746">
        <v>63212</v>
      </c>
      <c r="D21" s="746">
        <v>56133</v>
      </c>
      <c r="E21" s="746">
        <v>10088</v>
      </c>
      <c r="F21" s="746">
        <v>11130</v>
      </c>
      <c r="G21" s="746">
        <v>3355</v>
      </c>
      <c r="H21" s="746">
        <v>3874</v>
      </c>
      <c r="I21" s="746">
        <v>10833</v>
      </c>
      <c r="J21" s="746">
        <v>11879</v>
      </c>
      <c r="K21" s="746">
        <v>2363</v>
      </c>
      <c r="L21" s="746">
        <v>2054</v>
      </c>
      <c r="M21" s="746">
        <v>25256</v>
      </c>
      <c r="N21" s="746">
        <v>18461</v>
      </c>
      <c r="O21" s="746">
        <v>11317</v>
      </c>
      <c r="P21" s="746">
        <v>8735</v>
      </c>
      <c r="Q21" s="747">
        <v>102.93573332332321</v>
      </c>
      <c r="R21" s="747">
        <v>85.423437122024239</v>
      </c>
    </row>
    <row r="22" spans="1:18">
      <c r="A22" s="1361"/>
      <c r="B22" s="733" t="s">
        <v>302</v>
      </c>
      <c r="C22" s="734">
        <v>66862</v>
      </c>
      <c r="D22" s="734">
        <v>57525</v>
      </c>
      <c r="E22" s="734">
        <v>10756</v>
      </c>
      <c r="F22" s="734">
        <v>11069</v>
      </c>
      <c r="G22" s="734">
        <v>2917</v>
      </c>
      <c r="H22" s="734">
        <v>3430</v>
      </c>
      <c r="I22" s="734">
        <v>12100</v>
      </c>
      <c r="J22" s="734">
        <v>13012</v>
      </c>
      <c r="K22" s="734">
        <v>2287</v>
      </c>
      <c r="L22" s="734">
        <v>1782</v>
      </c>
      <c r="M22" s="734">
        <v>26755</v>
      </c>
      <c r="N22" s="734">
        <v>18676</v>
      </c>
      <c r="O22" s="734">
        <v>12047</v>
      </c>
      <c r="P22" s="734">
        <v>9556</v>
      </c>
      <c r="Q22" s="735">
        <v>98.513863150391785</v>
      </c>
      <c r="R22" s="735">
        <v>80.551155566175737</v>
      </c>
    </row>
    <row r="23" spans="1:18">
      <c r="A23" s="1361"/>
      <c r="B23" s="730" t="s">
        <v>303</v>
      </c>
      <c r="C23" s="731">
        <v>75389</v>
      </c>
      <c r="D23" s="731">
        <v>66166</v>
      </c>
      <c r="E23" s="731">
        <v>13753</v>
      </c>
      <c r="F23" s="731">
        <v>15134</v>
      </c>
      <c r="G23" s="731">
        <v>3735</v>
      </c>
      <c r="H23" s="731">
        <v>4905</v>
      </c>
      <c r="I23" s="731">
        <v>12736</v>
      </c>
      <c r="J23" s="731">
        <v>12891</v>
      </c>
      <c r="K23" s="731">
        <v>2182</v>
      </c>
      <c r="L23" s="731">
        <v>1805</v>
      </c>
      <c r="M23" s="731">
        <v>29930</v>
      </c>
      <c r="N23" s="731">
        <v>20672</v>
      </c>
      <c r="O23" s="731">
        <v>13053</v>
      </c>
      <c r="P23" s="731">
        <v>10759</v>
      </c>
      <c r="Q23" s="732">
        <v>87.970622724186811</v>
      </c>
      <c r="R23" s="724">
        <v>69.440765798185822</v>
      </c>
    </row>
    <row r="24" spans="1:18">
      <c r="A24" s="1361"/>
      <c r="B24" s="733" t="s">
        <v>304</v>
      </c>
      <c r="C24" s="734">
        <v>69208</v>
      </c>
      <c r="D24" s="734">
        <v>59872</v>
      </c>
      <c r="E24" s="734">
        <v>11451</v>
      </c>
      <c r="F24" s="734">
        <v>12881</v>
      </c>
      <c r="G24" s="734">
        <v>3269</v>
      </c>
      <c r="H24" s="734">
        <v>4313</v>
      </c>
      <c r="I24" s="734">
        <v>12292</v>
      </c>
      <c r="J24" s="734">
        <v>12458</v>
      </c>
      <c r="K24" s="734">
        <v>1953</v>
      </c>
      <c r="L24" s="734">
        <v>1472</v>
      </c>
      <c r="M24" s="734">
        <v>28412</v>
      </c>
      <c r="N24" s="734">
        <v>19546</v>
      </c>
      <c r="O24" s="734">
        <v>11831</v>
      </c>
      <c r="P24" s="734">
        <v>9202</v>
      </c>
      <c r="Q24" s="735">
        <v>92.162333851200202</v>
      </c>
      <c r="R24" s="724">
        <v>69.62842179668398</v>
      </c>
    </row>
    <row r="25" spans="1:18">
      <c r="A25" s="1361"/>
      <c r="B25" s="730" t="s">
        <v>305</v>
      </c>
      <c r="C25" s="731">
        <v>79566</v>
      </c>
      <c r="D25" s="731">
        <v>67946</v>
      </c>
      <c r="E25" s="731">
        <v>15272</v>
      </c>
      <c r="F25" s="731">
        <v>16429</v>
      </c>
      <c r="G25" s="731">
        <v>3789</v>
      </c>
      <c r="H25" s="731">
        <v>4561</v>
      </c>
      <c r="I25" s="731">
        <v>13780</v>
      </c>
      <c r="J25" s="731">
        <v>13614</v>
      </c>
      <c r="K25" s="731">
        <v>2251</v>
      </c>
      <c r="L25" s="731">
        <v>1710</v>
      </c>
      <c r="M25" s="731">
        <v>32079</v>
      </c>
      <c r="N25" s="731">
        <v>22019</v>
      </c>
      <c r="O25" s="731">
        <v>12395</v>
      </c>
      <c r="P25" s="731">
        <v>9613</v>
      </c>
      <c r="Q25" s="732">
        <v>91.980308902314178</v>
      </c>
      <c r="R25" s="724">
        <v>72.371344385085507</v>
      </c>
    </row>
    <row r="26" spans="1:18">
      <c r="A26" s="1361"/>
      <c r="B26" s="733" t="s">
        <v>306</v>
      </c>
      <c r="C26" s="734">
        <v>85964</v>
      </c>
      <c r="D26" s="734">
        <v>70559</v>
      </c>
      <c r="E26" s="734">
        <v>16796</v>
      </c>
      <c r="F26" s="734">
        <v>16691</v>
      </c>
      <c r="G26" s="734">
        <v>4539</v>
      </c>
      <c r="H26" s="734">
        <v>5673</v>
      </c>
      <c r="I26" s="734">
        <v>17565</v>
      </c>
      <c r="J26" s="734">
        <v>16665</v>
      </c>
      <c r="K26" s="734">
        <v>1709</v>
      </c>
      <c r="L26" s="734">
        <v>1607</v>
      </c>
      <c r="M26" s="734">
        <v>33867</v>
      </c>
      <c r="N26" s="734">
        <v>21438</v>
      </c>
      <c r="O26" s="734">
        <v>11488</v>
      </c>
      <c r="P26" s="734">
        <v>8485</v>
      </c>
      <c r="Q26" s="735">
        <v>72.28070132236752</v>
      </c>
      <c r="R26" s="724">
        <v>63.049931095580142</v>
      </c>
    </row>
    <row r="27" spans="1:18">
      <c r="A27" s="1361"/>
      <c r="B27" s="730" t="s">
        <v>307</v>
      </c>
      <c r="C27" s="731">
        <v>89778</v>
      </c>
      <c r="D27" s="731">
        <v>76340</v>
      </c>
      <c r="E27" s="731">
        <v>13558</v>
      </c>
      <c r="F27" s="731">
        <v>12702</v>
      </c>
      <c r="G27" s="731">
        <v>8419</v>
      </c>
      <c r="H27" s="731">
        <v>11120</v>
      </c>
      <c r="I27" s="731">
        <v>18656</v>
      </c>
      <c r="J27" s="731">
        <v>19620</v>
      </c>
      <c r="K27" s="731">
        <v>1778</v>
      </c>
      <c r="L27" s="731">
        <v>1286</v>
      </c>
      <c r="M27" s="731">
        <v>35722</v>
      </c>
      <c r="N27" s="731">
        <v>23372</v>
      </c>
      <c r="O27" s="731">
        <v>11645</v>
      </c>
      <c r="P27" s="731">
        <v>8240</v>
      </c>
      <c r="Q27" s="732">
        <v>74.773242790786085</v>
      </c>
      <c r="R27" s="724">
        <v>62.377369880165233</v>
      </c>
    </row>
    <row r="28" spans="1:18">
      <c r="A28" s="1361"/>
      <c r="B28" s="733" t="s">
        <v>308</v>
      </c>
      <c r="C28" s="734">
        <v>62901</v>
      </c>
      <c r="D28" s="734">
        <v>50858</v>
      </c>
      <c r="E28" s="734">
        <v>9244</v>
      </c>
      <c r="F28" s="734">
        <v>7990</v>
      </c>
      <c r="G28" s="734">
        <v>6777</v>
      </c>
      <c r="H28" s="734">
        <v>8712</v>
      </c>
      <c r="I28" s="734">
        <v>9773</v>
      </c>
      <c r="J28" s="734">
        <v>10511</v>
      </c>
      <c r="K28" s="734">
        <v>1413</v>
      </c>
      <c r="L28" s="734">
        <v>1144</v>
      </c>
      <c r="M28" s="734">
        <v>28069</v>
      </c>
      <c r="N28" s="734">
        <v>16726</v>
      </c>
      <c r="O28" s="734">
        <v>7625</v>
      </c>
      <c r="P28" s="734">
        <v>5775</v>
      </c>
      <c r="Q28" s="735">
        <v>74.245598559194335</v>
      </c>
      <c r="R28" s="724">
        <v>63.496138519589493</v>
      </c>
    </row>
    <row r="29" spans="1:18">
      <c r="A29" s="1361"/>
      <c r="B29" s="730" t="s">
        <v>309</v>
      </c>
      <c r="C29" s="731">
        <v>84963</v>
      </c>
      <c r="D29" s="731">
        <v>83192</v>
      </c>
      <c r="E29" s="731">
        <v>15185</v>
      </c>
      <c r="F29" s="731">
        <v>14111</v>
      </c>
      <c r="G29" s="731">
        <v>5691</v>
      </c>
      <c r="H29" s="731">
        <v>7169</v>
      </c>
      <c r="I29" s="731">
        <v>14058</v>
      </c>
      <c r="J29" s="731">
        <v>15146</v>
      </c>
      <c r="K29" s="731">
        <v>3329</v>
      </c>
      <c r="L29" s="731">
        <v>5164</v>
      </c>
      <c r="M29" s="731">
        <v>33988</v>
      </c>
      <c r="N29" s="731">
        <v>29164</v>
      </c>
      <c r="O29" s="731">
        <v>12712</v>
      </c>
      <c r="P29" s="731">
        <v>12438</v>
      </c>
      <c r="Q29" s="732">
        <v>86.746230039463796</v>
      </c>
      <c r="R29" s="724">
        <v>93.074296705939204</v>
      </c>
    </row>
    <row r="30" spans="1:18">
      <c r="A30" s="1361"/>
      <c r="B30" s="733" t="s">
        <v>310</v>
      </c>
      <c r="C30" s="734">
        <v>84099</v>
      </c>
      <c r="D30" s="734">
        <v>80895</v>
      </c>
      <c r="E30" s="734">
        <v>15352</v>
      </c>
      <c r="F30" s="734">
        <v>15304</v>
      </c>
      <c r="G30" s="734">
        <v>4063</v>
      </c>
      <c r="H30" s="734">
        <v>4866</v>
      </c>
      <c r="I30" s="734">
        <v>14921</v>
      </c>
      <c r="J30" s="734">
        <v>16386</v>
      </c>
      <c r="K30" s="734">
        <v>4243</v>
      </c>
      <c r="L30" s="734">
        <v>5212</v>
      </c>
      <c r="M30" s="734">
        <v>32618</v>
      </c>
      <c r="N30" s="734">
        <v>27832</v>
      </c>
      <c r="O30" s="734">
        <v>12902</v>
      </c>
      <c r="P30" s="734">
        <v>11295</v>
      </c>
      <c r="Q30" s="735">
        <v>99.513102983488849</v>
      </c>
      <c r="R30" s="724">
        <v>94.865519057652307</v>
      </c>
    </row>
    <row r="31" spans="1:18">
      <c r="A31" s="1361"/>
      <c r="B31" s="730" t="s">
        <v>311</v>
      </c>
      <c r="C31" s="731">
        <v>82683</v>
      </c>
      <c r="D31" s="731">
        <v>72849</v>
      </c>
      <c r="E31" s="731">
        <v>15393</v>
      </c>
      <c r="F31" s="731">
        <v>15355</v>
      </c>
      <c r="G31" s="731">
        <v>4049</v>
      </c>
      <c r="H31" s="731">
        <v>4364</v>
      </c>
      <c r="I31" s="731">
        <v>14596</v>
      </c>
      <c r="J31" s="731">
        <v>15929</v>
      </c>
      <c r="K31" s="731">
        <v>2892</v>
      </c>
      <c r="L31" s="731">
        <v>2894</v>
      </c>
      <c r="M31" s="731">
        <v>32675</v>
      </c>
      <c r="N31" s="731">
        <v>24195</v>
      </c>
      <c r="O31" s="731">
        <v>13078</v>
      </c>
      <c r="P31" s="731">
        <v>10112</v>
      </c>
      <c r="Q31" s="732">
        <v>91.172217709179492</v>
      </c>
      <c r="R31" s="724">
        <v>77.951922577966954</v>
      </c>
    </row>
    <row r="32" spans="1:18">
      <c r="A32" s="1361"/>
      <c r="B32" s="736" t="s">
        <v>313</v>
      </c>
      <c r="C32" s="737">
        <v>70099</v>
      </c>
      <c r="D32" s="737">
        <v>65997</v>
      </c>
      <c r="E32" s="737">
        <v>15722</v>
      </c>
      <c r="F32" s="737">
        <v>15072</v>
      </c>
      <c r="G32" s="737">
        <v>6098</v>
      </c>
      <c r="H32" s="737">
        <v>8830</v>
      </c>
      <c r="I32" s="737">
        <v>10792</v>
      </c>
      <c r="J32" s="737">
        <v>12827</v>
      </c>
      <c r="K32" s="737">
        <v>1823</v>
      </c>
      <c r="L32" s="737">
        <v>1622</v>
      </c>
      <c r="M32" s="737">
        <v>24609</v>
      </c>
      <c r="N32" s="737">
        <v>18653</v>
      </c>
      <c r="O32" s="737">
        <v>11055</v>
      </c>
      <c r="P32" s="737">
        <v>8993</v>
      </c>
      <c r="Q32" s="738">
        <v>71.985247567881828</v>
      </c>
      <c r="R32" s="748">
        <v>60.098380746265057</v>
      </c>
    </row>
    <row r="33" spans="1:18">
      <c r="A33" s="1408" t="s">
        <v>315</v>
      </c>
      <c r="B33" s="749" t="s">
        <v>301</v>
      </c>
      <c r="C33" s="750">
        <v>71983</v>
      </c>
      <c r="D33" s="750">
        <v>60547</v>
      </c>
      <c r="E33" s="750">
        <v>13246</v>
      </c>
      <c r="F33" s="750">
        <v>12109</v>
      </c>
      <c r="G33" s="750">
        <v>3555</v>
      </c>
      <c r="H33" s="750">
        <v>4093</v>
      </c>
      <c r="I33" s="750">
        <v>11699</v>
      </c>
      <c r="J33" s="750">
        <v>13456</v>
      </c>
      <c r="K33" s="750">
        <v>2923</v>
      </c>
      <c r="L33" s="750">
        <v>2360</v>
      </c>
      <c r="M33" s="750">
        <v>28019</v>
      </c>
      <c r="N33" s="750">
        <v>19702</v>
      </c>
      <c r="O33" s="750">
        <v>12541</v>
      </c>
      <c r="P33" s="750">
        <v>8827</v>
      </c>
      <c r="Q33" s="751">
        <v>95.428953314451249</v>
      </c>
      <c r="R33" s="751">
        <v>85.860953213818291</v>
      </c>
    </row>
    <row r="34" spans="1:18">
      <c r="A34" s="1361"/>
      <c r="B34" s="733" t="s">
        <v>302</v>
      </c>
      <c r="C34" s="734">
        <v>66354</v>
      </c>
      <c r="D34" s="734">
        <v>55218</v>
      </c>
      <c r="E34" s="734">
        <v>11412</v>
      </c>
      <c r="F34" s="734">
        <v>11093</v>
      </c>
      <c r="G34" s="734">
        <v>2785</v>
      </c>
      <c r="H34" s="734">
        <v>3085</v>
      </c>
      <c r="I34" s="734">
        <v>11506</v>
      </c>
      <c r="J34" s="734">
        <v>11487</v>
      </c>
      <c r="K34" s="734">
        <v>1938</v>
      </c>
      <c r="L34" s="734">
        <v>1724</v>
      </c>
      <c r="M34" s="734">
        <v>27528</v>
      </c>
      <c r="N34" s="734">
        <v>19046</v>
      </c>
      <c r="O34" s="734">
        <v>11185</v>
      </c>
      <c r="P34" s="734">
        <v>8783</v>
      </c>
      <c r="Q34" s="735">
        <v>91.614232480735311</v>
      </c>
      <c r="R34" s="735">
        <v>81.62828142685008</v>
      </c>
    </row>
    <row r="35" spans="1:18">
      <c r="A35" s="1361"/>
      <c r="B35" s="730" t="s">
        <v>303</v>
      </c>
      <c r="C35" s="731">
        <v>76492</v>
      </c>
      <c r="D35" s="731">
        <v>64485</v>
      </c>
      <c r="E35" s="731">
        <v>13177</v>
      </c>
      <c r="F35" s="731">
        <v>13131</v>
      </c>
      <c r="G35" s="731">
        <v>3371</v>
      </c>
      <c r="H35" s="731">
        <v>3919</v>
      </c>
      <c r="I35" s="731">
        <v>12856</v>
      </c>
      <c r="J35" s="731">
        <v>13136</v>
      </c>
      <c r="K35" s="731">
        <v>1997</v>
      </c>
      <c r="L35" s="731">
        <v>1830</v>
      </c>
      <c r="M35" s="731">
        <v>31426</v>
      </c>
      <c r="N35" s="731">
        <v>22144</v>
      </c>
      <c r="O35" s="731">
        <v>13665</v>
      </c>
      <c r="P35" s="731">
        <v>10325</v>
      </c>
      <c r="Q35" s="732">
        <v>87.146651380528979</v>
      </c>
      <c r="R35" s="724">
        <v>78.77395677161438</v>
      </c>
    </row>
    <row r="36" spans="1:18">
      <c r="A36" s="1361"/>
      <c r="B36" s="733" t="s">
        <v>304</v>
      </c>
      <c r="C36" s="734">
        <v>68098</v>
      </c>
      <c r="D36" s="734">
        <v>59052</v>
      </c>
      <c r="E36" s="734">
        <v>13009</v>
      </c>
      <c r="F36" s="734">
        <v>13055</v>
      </c>
      <c r="G36" s="734">
        <v>3527</v>
      </c>
      <c r="H36" s="734">
        <v>4818</v>
      </c>
      <c r="I36" s="734">
        <v>12001</v>
      </c>
      <c r="J36" s="734">
        <v>12674</v>
      </c>
      <c r="K36" s="734">
        <v>1978</v>
      </c>
      <c r="L36" s="734">
        <v>1622</v>
      </c>
      <c r="M36" s="734">
        <v>26164</v>
      </c>
      <c r="N36" s="734">
        <v>18259</v>
      </c>
      <c r="O36" s="734">
        <v>11419</v>
      </c>
      <c r="P36" s="734">
        <v>8624</v>
      </c>
      <c r="Q36" s="735">
        <v>84.852793708012314</v>
      </c>
      <c r="R36" s="724">
        <v>73.024806490720763</v>
      </c>
    </row>
    <row r="37" spans="1:18">
      <c r="A37" s="1361"/>
      <c r="B37" s="730" t="s">
        <v>305</v>
      </c>
      <c r="C37" s="731">
        <v>86801</v>
      </c>
      <c r="D37" s="731">
        <v>75929</v>
      </c>
      <c r="E37" s="731">
        <v>18016</v>
      </c>
      <c r="F37" s="731">
        <v>17081</v>
      </c>
      <c r="G37" s="731">
        <v>5330</v>
      </c>
      <c r="H37" s="731">
        <v>6225</v>
      </c>
      <c r="I37" s="731">
        <v>17246</v>
      </c>
      <c r="J37" s="731">
        <v>17758</v>
      </c>
      <c r="K37" s="731">
        <v>2439</v>
      </c>
      <c r="L37" s="731">
        <v>2096</v>
      </c>
      <c r="M37" s="731">
        <v>31894</v>
      </c>
      <c r="N37" s="731">
        <v>23356</v>
      </c>
      <c r="O37" s="731">
        <v>11876</v>
      </c>
      <c r="P37" s="731">
        <v>9413</v>
      </c>
      <c r="Q37" s="732">
        <v>78.85489530803315</v>
      </c>
      <c r="R37" s="724">
        <v>70.916311399443771</v>
      </c>
    </row>
    <row r="38" spans="1:18">
      <c r="A38" s="1361"/>
      <c r="B38" s="733" t="s">
        <v>306</v>
      </c>
      <c r="C38" s="734">
        <v>88301</v>
      </c>
      <c r="D38" s="734">
        <v>74021</v>
      </c>
      <c r="E38" s="734">
        <v>16954</v>
      </c>
      <c r="F38" s="734">
        <v>17308</v>
      </c>
      <c r="G38" s="734">
        <v>5053</v>
      </c>
      <c r="H38" s="734">
        <v>6090</v>
      </c>
      <c r="I38" s="734">
        <v>18497</v>
      </c>
      <c r="J38" s="734">
        <v>18107</v>
      </c>
      <c r="K38" s="734">
        <v>1953</v>
      </c>
      <c r="L38" s="734">
        <v>1602</v>
      </c>
      <c r="M38" s="734">
        <v>34176</v>
      </c>
      <c r="N38" s="734">
        <v>22471</v>
      </c>
      <c r="O38" s="734">
        <v>11668</v>
      </c>
      <c r="P38" s="734">
        <v>8443</v>
      </c>
      <c r="Q38" s="735">
        <v>76.370728030714048</v>
      </c>
      <c r="R38" s="724">
        <v>65.555733407567018</v>
      </c>
    </row>
    <row r="39" spans="1:18">
      <c r="A39" s="1361"/>
      <c r="B39" s="730" t="s">
        <v>307</v>
      </c>
      <c r="C39" s="731">
        <v>86568</v>
      </c>
      <c r="D39" s="731">
        <v>75395</v>
      </c>
      <c r="E39" s="731">
        <v>14408</v>
      </c>
      <c r="F39" s="731">
        <v>13037</v>
      </c>
      <c r="G39" s="731">
        <v>8079</v>
      </c>
      <c r="H39" s="731">
        <v>10989</v>
      </c>
      <c r="I39" s="731">
        <v>18856</v>
      </c>
      <c r="J39" s="731">
        <v>19382</v>
      </c>
      <c r="K39" s="731">
        <v>2046</v>
      </c>
      <c r="L39" s="731">
        <v>1577</v>
      </c>
      <c r="M39" s="731">
        <v>32324</v>
      </c>
      <c r="N39" s="731">
        <v>22493</v>
      </c>
      <c r="O39" s="731">
        <v>10855</v>
      </c>
      <c r="P39" s="731">
        <v>7917</v>
      </c>
      <c r="Q39" s="732">
        <v>78.322662425960658</v>
      </c>
      <c r="R39" s="724">
        <v>66.25686339891034</v>
      </c>
    </row>
    <row r="40" spans="1:18">
      <c r="A40" s="1361"/>
      <c r="B40" s="733" t="s">
        <v>308</v>
      </c>
      <c r="C40" s="734">
        <v>66068</v>
      </c>
      <c r="D40" s="734">
        <v>53353</v>
      </c>
      <c r="E40" s="734">
        <v>11980</v>
      </c>
      <c r="F40" s="734">
        <v>10148</v>
      </c>
      <c r="G40" s="734">
        <v>7211</v>
      </c>
      <c r="H40" s="734">
        <v>9381</v>
      </c>
      <c r="I40" s="734">
        <v>10221</v>
      </c>
      <c r="J40" s="734">
        <v>10562</v>
      </c>
      <c r="K40" s="734">
        <v>1433</v>
      </c>
      <c r="L40" s="734">
        <v>1143</v>
      </c>
      <c r="M40" s="734">
        <v>26939</v>
      </c>
      <c r="N40" s="734">
        <v>16499</v>
      </c>
      <c r="O40" s="734">
        <v>8284</v>
      </c>
      <c r="P40" s="734">
        <v>5620</v>
      </c>
      <c r="Q40" s="735">
        <v>68.11898200680848</v>
      </c>
      <c r="R40" s="724">
        <v>59.953800345776656</v>
      </c>
    </row>
    <row r="41" spans="1:18">
      <c r="A41" s="1361"/>
      <c r="B41" s="730" t="s">
        <v>309</v>
      </c>
      <c r="C41" s="731">
        <v>85796</v>
      </c>
      <c r="D41" s="731">
        <v>83597</v>
      </c>
      <c r="E41" s="731">
        <v>16755</v>
      </c>
      <c r="F41" s="731">
        <v>14313</v>
      </c>
      <c r="G41" s="731">
        <v>6210</v>
      </c>
      <c r="H41" s="731">
        <v>8166</v>
      </c>
      <c r="I41" s="731">
        <v>14518</v>
      </c>
      <c r="J41" s="731">
        <v>16092</v>
      </c>
      <c r="K41" s="731">
        <v>3405</v>
      </c>
      <c r="L41" s="731">
        <v>5143</v>
      </c>
      <c r="M41" s="731">
        <v>33148</v>
      </c>
      <c r="N41" s="731">
        <v>28628</v>
      </c>
      <c r="O41" s="731">
        <v>11760</v>
      </c>
      <c r="P41" s="731">
        <v>11255</v>
      </c>
      <c r="Q41" s="732">
        <v>85.026462531793285</v>
      </c>
      <c r="R41" s="724">
        <v>91.452326485793762</v>
      </c>
    </row>
    <row r="42" spans="1:18">
      <c r="A42" s="1361"/>
      <c r="B42" s="733" t="s">
        <v>310</v>
      </c>
      <c r="C42" s="734">
        <v>83695</v>
      </c>
      <c r="D42" s="734">
        <v>82052</v>
      </c>
      <c r="E42" s="734">
        <v>18306</v>
      </c>
      <c r="F42" s="734">
        <v>17134</v>
      </c>
      <c r="G42" s="734">
        <v>4569</v>
      </c>
      <c r="H42" s="734">
        <v>5683</v>
      </c>
      <c r="I42" s="734">
        <v>14929</v>
      </c>
      <c r="J42" s="734">
        <v>17150</v>
      </c>
      <c r="K42" s="734">
        <v>3797</v>
      </c>
      <c r="L42" s="734">
        <v>4773</v>
      </c>
      <c r="M42" s="734">
        <v>30737</v>
      </c>
      <c r="N42" s="734">
        <v>27595</v>
      </c>
      <c r="O42" s="734">
        <v>11357</v>
      </c>
      <c r="P42" s="734">
        <v>9717</v>
      </c>
      <c r="Q42" s="735">
        <v>85.482969159395665</v>
      </c>
      <c r="R42" s="724">
        <v>86.0889807778277</v>
      </c>
    </row>
    <row r="43" spans="1:18">
      <c r="A43" s="1361"/>
      <c r="B43" s="730" t="s">
        <v>311</v>
      </c>
      <c r="C43" s="731">
        <v>78415</v>
      </c>
      <c r="D43" s="731">
        <v>71554</v>
      </c>
      <c r="E43" s="731">
        <v>16464</v>
      </c>
      <c r="F43" s="731">
        <v>16101</v>
      </c>
      <c r="G43" s="731">
        <v>4499</v>
      </c>
      <c r="H43" s="731">
        <v>5260</v>
      </c>
      <c r="I43" s="731">
        <v>15076</v>
      </c>
      <c r="J43" s="731">
        <v>16406</v>
      </c>
      <c r="K43" s="731">
        <v>2774</v>
      </c>
      <c r="L43" s="731">
        <v>2973</v>
      </c>
      <c r="M43" s="731">
        <v>28848</v>
      </c>
      <c r="N43" s="731">
        <v>22522</v>
      </c>
      <c r="O43" s="731">
        <v>10754</v>
      </c>
      <c r="P43" s="731">
        <v>8292</v>
      </c>
      <c r="Q43" s="732">
        <v>82.061938010460509</v>
      </c>
      <c r="R43" s="724">
        <v>75.161782032400509</v>
      </c>
    </row>
    <row r="44" spans="1:18">
      <c r="A44" s="1409"/>
      <c r="B44" s="752" t="s">
        <v>313</v>
      </c>
      <c r="C44" s="753">
        <v>69081</v>
      </c>
      <c r="D44" s="753">
        <v>63956</v>
      </c>
      <c r="E44" s="753">
        <v>16569</v>
      </c>
      <c r="F44" s="753">
        <v>14671</v>
      </c>
      <c r="G44" s="753">
        <v>6649</v>
      </c>
      <c r="H44" s="753">
        <v>9131</v>
      </c>
      <c r="I44" s="753">
        <v>11353</v>
      </c>
      <c r="J44" s="753">
        <v>13207</v>
      </c>
      <c r="K44" s="753">
        <v>2005</v>
      </c>
      <c r="L44" s="753">
        <v>1775</v>
      </c>
      <c r="M44" s="753">
        <v>23850</v>
      </c>
      <c r="N44" s="753">
        <v>18624</v>
      </c>
      <c r="O44" s="753">
        <v>8655</v>
      </c>
      <c r="P44" s="753">
        <v>6548</v>
      </c>
      <c r="Q44" s="754">
        <v>70.175251531058819</v>
      </c>
      <c r="R44" s="755">
        <v>61.815362004950693</v>
      </c>
    </row>
    <row r="45" spans="1:18">
      <c r="A45" s="1361" t="s">
        <v>316</v>
      </c>
      <c r="B45" s="745" t="s">
        <v>301</v>
      </c>
      <c r="C45" s="746">
        <v>64348</v>
      </c>
      <c r="D45" s="746">
        <v>56710</v>
      </c>
      <c r="E45" s="746">
        <v>12023</v>
      </c>
      <c r="F45" s="746">
        <v>11671</v>
      </c>
      <c r="G45" s="746">
        <v>3996</v>
      </c>
      <c r="H45" s="746">
        <v>4716</v>
      </c>
      <c r="I45" s="746">
        <v>11040</v>
      </c>
      <c r="J45" s="746">
        <v>12033</v>
      </c>
      <c r="K45" s="746">
        <v>2474</v>
      </c>
      <c r="L45" s="746">
        <v>2129</v>
      </c>
      <c r="M45" s="746">
        <v>24754</v>
      </c>
      <c r="N45" s="746">
        <v>18841</v>
      </c>
      <c r="O45" s="746">
        <v>10061</v>
      </c>
      <c r="P45" s="746">
        <v>7320</v>
      </c>
      <c r="Q45" s="747">
        <v>94.352520908814185</v>
      </c>
      <c r="R45" s="747">
        <v>83.861566663393461</v>
      </c>
    </row>
    <row r="46" spans="1:18">
      <c r="A46" s="1361"/>
      <c r="B46" s="733" t="s">
        <v>302</v>
      </c>
      <c r="C46" s="734">
        <v>64968</v>
      </c>
      <c r="D46" s="734">
        <v>55669</v>
      </c>
      <c r="E46" s="734">
        <v>13667</v>
      </c>
      <c r="F46" s="734">
        <v>12861</v>
      </c>
      <c r="G46" s="734">
        <v>3137</v>
      </c>
      <c r="H46" s="734">
        <v>3670</v>
      </c>
      <c r="I46" s="734">
        <v>10792</v>
      </c>
      <c r="J46" s="734">
        <v>11326</v>
      </c>
      <c r="K46" s="734">
        <v>2147</v>
      </c>
      <c r="L46" s="734">
        <v>1985</v>
      </c>
      <c r="M46" s="734">
        <v>25710</v>
      </c>
      <c r="N46" s="734">
        <v>18484</v>
      </c>
      <c r="O46" s="734">
        <v>9515</v>
      </c>
      <c r="P46" s="734">
        <v>7343</v>
      </c>
      <c r="Q46" s="735">
        <v>82.072151430589031</v>
      </c>
      <c r="R46" s="735">
        <v>78.103746397694181</v>
      </c>
    </row>
    <row r="47" spans="1:18">
      <c r="A47" s="1361"/>
      <c r="B47" s="730" t="s">
        <v>303</v>
      </c>
      <c r="C47" s="731">
        <v>68836</v>
      </c>
      <c r="D47" s="731">
        <v>58477</v>
      </c>
      <c r="E47" s="731">
        <v>13398</v>
      </c>
      <c r="F47" s="731">
        <v>13420</v>
      </c>
      <c r="G47" s="731">
        <v>3395</v>
      </c>
      <c r="H47" s="731">
        <v>4089</v>
      </c>
      <c r="I47" s="731">
        <v>10858</v>
      </c>
      <c r="J47" s="731">
        <v>11333</v>
      </c>
      <c r="K47" s="731">
        <v>2323</v>
      </c>
      <c r="L47" s="731">
        <v>2036</v>
      </c>
      <c r="M47" s="731">
        <v>26862</v>
      </c>
      <c r="N47" s="731">
        <v>18410</v>
      </c>
      <c r="O47" s="731">
        <v>12000</v>
      </c>
      <c r="P47" s="731">
        <v>9189</v>
      </c>
      <c r="Q47" s="732">
        <v>84.971542003069402</v>
      </c>
      <c r="R47" s="724">
        <v>75.992357017941742</v>
      </c>
    </row>
    <row r="48" spans="1:18">
      <c r="A48" s="1361"/>
      <c r="B48" s="733" t="s">
        <v>304</v>
      </c>
      <c r="C48" s="734">
        <v>64032</v>
      </c>
      <c r="D48" s="734">
        <v>57029</v>
      </c>
      <c r="E48" s="734">
        <v>13458</v>
      </c>
      <c r="F48" s="734">
        <v>12956</v>
      </c>
      <c r="G48" s="734">
        <v>3235</v>
      </c>
      <c r="H48" s="734">
        <v>4512</v>
      </c>
      <c r="I48" s="734">
        <v>10391</v>
      </c>
      <c r="J48" s="734">
        <v>11580</v>
      </c>
      <c r="K48" s="734">
        <v>2143</v>
      </c>
      <c r="L48" s="734">
        <v>1923</v>
      </c>
      <c r="M48" s="734">
        <v>24109</v>
      </c>
      <c r="N48" s="734">
        <v>17315</v>
      </c>
      <c r="O48" s="734">
        <v>10696</v>
      </c>
      <c r="P48" s="734">
        <v>8743</v>
      </c>
      <c r="Q48" s="735">
        <v>83.324802408731728</v>
      </c>
      <c r="R48" s="724">
        <v>72.369054922346095</v>
      </c>
    </row>
    <row r="49" spans="1:18">
      <c r="A49" s="1361"/>
      <c r="B49" s="730" t="s">
        <v>305</v>
      </c>
      <c r="C49" s="731">
        <v>73536</v>
      </c>
      <c r="D49" s="731">
        <v>62348</v>
      </c>
      <c r="E49" s="731">
        <v>17328</v>
      </c>
      <c r="F49" s="731">
        <v>15944</v>
      </c>
      <c r="G49" s="731">
        <v>3878</v>
      </c>
      <c r="H49" s="731">
        <v>4508</v>
      </c>
      <c r="I49" s="731">
        <v>11994</v>
      </c>
      <c r="J49" s="731">
        <v>12096</v>
      </c>
      <c r="K49" s="731">
        <v>1891</v>
      </c>
      <c r="L49" s="731">
        <v>1674</v>
      </c>
      <c r="M49" s="731">
        <v>27423</v>
      </c>
      <c r="N49" s="731">
        <v>19530</v>
      </c>
      <c r="O49" s="731">
        <v>11022</v>
      </c>
      <c r="P49" s="731">
        <v>8596</v>
      </c>
      <c r="Q49" s="732">
        <v>71.055712290900871</v>
      </c>
      <c r="R49" s="724">
        <v>65.197709076032538</v>
      </c>
    </row>
    <row r="50" spans="1:18">
      <c r="A50" s="1361"/>
      <c r="B50" s="733" t="s">
        <v>306</v>
      </c>
      <c r="C50" s="734">
        <v>81080</v>
      </c>
      <c r="D50" s="734">
        <v>67895</v>
      </c>
      <c r="E50" s="734">
        <v>16580</v>
      </c>
      <c r="F50" s="734">
        <v>16149</v>
      </c>
      <c r="G50" s="734">
        <v>5078</v>
      </c>
      <c r="H50" s="734">
        <v>6476</v>
      </c>
      <c r="I50" s="734">
        <v>15994</v>
      </c>
      <c r="J50" s="734">
        <v>15216</v>
      </c>
      <c r="K50" s="734">
        <v>1863</v>
      </c>
      <c r="L50" s="734">
        <v>1596</v>
      </c>
      <c r="M50" s="734">
        <v>30983</v>
      </c>
      <c r="N50" s="734">
        <v>20136</v>
      </c>
      <c r="O50" s="734">
        <v>10582</v>
      </c>
      <c r="P50" s="734">
        <v>8322</v>
      </c>
      <c r="Q50" s="735">
        <v>71.925749715298437</v>
      </c>
      <c r="R50" s="724">
        <v>63.481882496132904</v>
      </c>
    </row>
    <row r="51" spans="1:18">
      <c r="A51" s="1361"/>
      <c r="B51" s="730" t="s">
        <v>307</v>
      </c>
      <c r="C51" s="731">
        <v>83301</v>
      </c>
      <c r="D51" s="731">
        <v>73730</v>
      </c>
      <c r="E51" s="731">
        <v>15190</v>
      </c>
      <c r="F51" s="731">
        <v>13298</v>
      </c>
      <c r="G51" s="731">
        <v>8371</v>
      </c>
      <c r="H51" s="731">
        <v>11320</v>
      </c>
      <c r="I51" s="731">
        <v>17164</v>
      </c>
      <c r="J51" s="731">
        <v>19612</v>
      </c>
      <c r="K51" s="731">
        <v>1802</v>
      </c>
      <c r="L51" s="731">
        <v>1566</v>
      </c>
      <c r="M51" s="731">
        <v>30097</v>
      </c>
      <c r="N51" s="731">
        <v>19617</v>
      </c>
      <c r="O51" s="731">
        <v>10677</v>
      </c>
      <c r="P51" s="731">
        <v>8317</v>
      </c>
      <c r="Q51" s="732">
        <v>70.34427540150908</v>
      </c>
      <c r="R51" s="724">
        <v>62.619224386409371</v>
      </c>
    </row>
    <row r="52" spans="1:18">
      <c r="A52" s="1361"/>
      <c r="B52" s="733" t="s">
        <v>308</v>
      </c>
      <c r="C52" s="734">
        <v>56000</v>
      </c>
      <c r="D52" s="734">
        <v>45351</v>
      </c>
      <c r="E52" s="734">
        <v>9975</v>
      </c>
      <c r="F52" s="734">
        <v>7889</v>
      </c>
      <c r="G52" s="734">
        <v>7270</v>
      </c>
      <c r="H52" s="734">
        <v>8949</v>
      </c>
      <c r="I52" s="734">
        <v>8507</v>
      </c>
      <c r="J52" s="734">
        <v>8568</v>
      </c>
      <c r="K52" s="734">
        <v>1414</v>
      </c>
      <c r="L52" s="734">
        <v>1270</v>
      </c>
      <c r="M52" s="734">
        <v>21585</v>
      </c>
      <c r="N52" s="734">
        <v>13290</v>
      </c>
      <c r="O52" s="734">
        <v>7249</v>
      </c>
      <c r="P52" s="734">
        <v>5385</v>
      </c>
      <c r="Q52" s="735">
        <v>70.336781270706226</v>
      </c>
      <c r="R52" s="724">
        <v>63.248088169140694</v>
      </c>
    </row>
    <row r="53" spans="1:18">
      <c r="A53" s="1361"/>
      <c r="B53" s="730" t="s">
        <v>309</v>
      </c>
      <c r="C53" s="731">
        <v>70831</v>
      </c>
      <c r="D53" s="731">
        <v>69613</v>
      </c>
      <c r="E53" s="731">
        <v>14427</v>
      </c>
      <c r="F53" s="731">
        <v>12011</v>
      </c>
      <c r="G53" s="731">
        <v>5119</v>
      </c>
      <c r="H53" s="731">
        <v>6788</v>
      </c>
      <c r="I53" s="731">
        <v>10977</v>
      </c>
      <c r="J53" s="731">
        <v>12516</v>
      </c>
      <c r="K53" s="731">
        <v>3109</v>
      </c>
      <c r="L53" s="731">
        <v>4771</v>
      </c>
      <c r="M53" s="731">
        <v>26336</v>
      </c>
      <c r="N53" s="731">
        <v>23004</v>
      </c>
      <c r="O53" s="731">
        <v>10863</v>
      </c>
      <c r="P53" s="731">
        <v>10523</v>
      </c>
      <c r="Q53" s="732">
        <v>85.575166508087193</v>
      </c>
      <c r="R53" s="724">
        <v>98.147647287035895</v>
      </c>
    </row>
    <row r="54" spans="1:18">
      <c r="A54" s="1361"/>
      <c r="B54" s="733" t="s">
        <v>310</v>
      </c>
      <c r="C54" s="734">
        <v>82504</v>
      </c>
      <c r="D54" s="734">
        <v>87666</v>
      </c>
      <c r="E54" s="734">
        <v>18388</v>
      </c>
      <c r="F54" s="734">
        <v>16592</v>
      </c>
      <c r="G54" s="734">
        <v>4483</v>
      </c>
      <c r="H54" s="734">
        <v>5568</v>
      </c>
      <c r="I54" s="734">
        <v>12733</v>
      </c>
      <c r="J54" s="734">
        <v>14127</v>
      </c>
      <c r="K54" s="734">
        <v>3245</v>
      </c>
      <c r="L54" s="734">
        <v>3945</v>
      </c>
      <c r="M54" s="734">
        <v>31256</v>
      </c>
      <c r="N54" s="734">
        <v>29657</v>
      </c>
      <c r="O54" s="734">
        <v>12399</v>
      </c>
      <c r="P54" s="734">
        <v>17777</v>
      </c>
      <c r="Q54" s="735">
        <v>79.258539473345309</v>
      </c>
      <c r="R54" s="724">
        <v>81.286488367468607</v>
      </c>
    </row>
    <row r="55" spans="1:18">
      <c r="A55" s="1361"/>
      <c r="B55" s="730" t="s">
        <v>311</v>
      </c>
      <c r="C55" s="731">
        <v>69839</v>
      </c>
      <c r="D55" s="731">
        <v>66406</v>
      </c>
      <c r="E55" s="731">
        <v>16691</v>
      </c>
      <c r="F55" s="731">
        <v>13774</v>
      </c>
      <c r="G55" s="731">
        <v>3885</v>
      </c>
      <c r="H55" s="731">
        <v>4841</v>
      </c>
      <c r="I55" s="731">
        <v>11648</v>
      </c>
      <c r="J55" s="731">
        <v>12531</v>
      </c>
      <c r="K55" s="731">
        <v>2722</v>
      </c>
      <c r="L55" s="731">
        <v>2407</v>
      </c>
      <c r="M55" s="731">
        <v>24791</v>
      </c>
      <c r="N55" s="731">
        <v>20259</v>
      </c>
      <c r="O55" s="731">
        <v>10102</v>
      </c>
      <c r="P55" s="731">
        <v>12594</v>
      </c>
      <c r="Q55" s="732">
        <v>80.350140216334879</v>
      </c>
      <c r="R55" s="724">
        <v>73.347867552826614</v>
      </c>
    </row>
    <row r="56" spans="1:18">
      <c r="A56" s="1361"/>
      <c r="B56" s="736" t="s">
        <v>313</v>
      </c>
      <c r="C56" s="737">
        <v>59804</v>
      </c>
      <c r="D56" s="737">
        <v>59570</v>
      </c>
      <c r="E56" s="737">
        <v>16066</v>
      </c>
      <c r="F56" s="737">
        <v>13431</v>
      </c>
      <c r="G56" s="737">
        <v>5611</v>
      </c>
      <c r="H56" s="737">
        <v>8020</v>
      </c>
      <c r="I56" s="737">
        <v>8156</v>
      </c>
      <c r="J56" s="737">
        <v>9406</v>
      </c>
      <c r="K56" s="737">
        <v>2180</v>
      </c>
      <c r="L56" s="737">
        <v>1916</v>
      </c>
      <c r="M56" s="737">
        <v>19632</v>
      </c>
      <c r="N56" s="737">
        <v>17039</v>
      </c>
      <c r="O56" s="737">
        <v>8159</v>
      </c>
      <c r="P56" s="737">
        <v>9758</v>
      </c>
      <c r="Q56" s="738">
        <v>81.366163745978128</v>
      </c>
      <c r="R56" s="748">
        <v>68.097244683123392</v>
      </c>
    </row>
    <row r="57" spans="1:18">
      <c r="A57" s="1408" t="s">
        <v>317</v>
      </c>
      <c r="B57" s="749" t="s">
        <v>301</v>
      </c>
      <c r="C57" s="750">
        <v>64697</v>
      </c>
      <c r="D57" s="750">
        <v>60618</v>
      </c>
      <c r="E57" s="750">
        <v>13988</v>
      </c>
      <c r="F57" s="750">
        <v>11907</v>
      </c>
      <c r="G57" s="750">
        <v>4002</v>
      </c>
      <c r="H57" s="750">
        <v>5551</v>
      </c>
      <c r="I57" s="750">
        <v>9770</v>
      </c>
      <c r="J57" s="750">
        <v>10579</v>
      </c>
      <c r="K57" s="750">
        <v>2000</v>
      </c>
      <c r="L57" s="750">
        <v>1851</v>
      </c>
      <c r="M57" s="750">
        <v>23978</v>
      </c>
      <c r="N57" s="750">
        <v>19430</v>
      </c>
      <c r="O57" s="750">
        <v>10959</v>
      </c>
      <c r="P57" s="750">
        <v>11300</v>
      </c>
      <c r="Q57" s="751">
        <v>71.953326612903084</v>
      </c>
      <c r="R57" s="751">
        <v>70.649023019271411</v>
      </c>
    </row>
    <row r="58" spans="1:18">
      <c r="A58" s="1361"/>
      <c r="B58" s="733" t="s">
        <v>302</v>
      </c>
      <c r="C58" s="734">
        <v>61825</v>
      </c>
      <c r="D58" s="734">
        <v>56781</v>
      </c>
      <c r="E58" s="734">
        <v>13926</v>
      </c>
      <c r="F58" s="734">
        <v>12468</v>
      </c>
      <c r="G58" s="734">
        <v>2996</v>
      </c>
      <c r="H58" s="734">
        <v>3792</v>
      </c>
      <c r="I58" s="734">
        <v>9504</v>
      </c>
      <c r="J58" s="734">
        <v>9469</v>
      </c>
      <c r="K58" s="734">
        <v>1867</v>
      </c>
      <c r="L58" s="734">
        <v>1852</v>
      </c>
      <c r="M58" s="734">
        <v>23359</v>
      </c>
      <c r="N58" s="734">
        <v>18019</v>
      </c>
      <c r="O58" s="734">
        <v>10173</v>
      </c>
      <c r="P58" s="734">
        <v>11181</v>
      </c>
      <c r="Q58" s="735">
        <v>73.584738274485076</v>
      </c>
      <c r="R58" s="735">
        <v>71.607773467242026</v>
      </c>
    </row>
    <row r="59" spans="1:18">
      <c r="A59" s="1361"/>
      <c r="B59" s="730" t="s">
        <v>303</v>
      </c>
      <c r="C59" s="731">
        <v>60604</v>
      </c>
      <c r="D59" s="731">
        <v>56285</v>
      </c>
      <c r="E59" s="731">
        <v>14928</v>
      </c>
      <c r="F59" s="731">
        <v>12343</v>
      </c>
      <c r="G59" s="731">
        <v>3504</v>
      </c>
      <c r="H59" s="731">
        <v>4315</v>
      </c>
      <c r="I59" s="731">
        <v>8942</v>
      </c>
      <c r="J59" s="731">
        <v>9424</v>
      </c>
      <c r="K59" s="731">
        <v>1899</v>
      </c>
      <c r="L59" s="731">
        <v>1621</v>
      </c>
      <c r="M59" s="731">
        <v>21052</v>
      </c>
      <c r="N59" s="731">
        <v>16879</v>
      </c>
      <c r="O59" s="731">
        <v>10279</v>
      </c>
      <c r="P59" s="731">
        <v>11703</v>
      </c>
      <c r="Q59" s="732">
        <v>73.427766200935793</v>
      </c>
      <c r="R59" s="724">
        <v>69.877774970219349</v>
      </c>
    </row>
    <row r="60" spans="1:18">
      <c r="A60" s="1361"/>
      <c r="B60" s="733" t="s">
        <v>304</v>
      </c>
      <c r="C60" s="734">
        <v>69100</v>
      </c>
      <c r="D60" s="734">
        <v>63295</v>
      </c>
      <c r="E60" s="734">
        <v>16680</v>
      </c>
      <c r="F60" s="734">
        <v>14628</v>
      </c>
      <c r="G60" s="734">
        <v>3499</v>
      </c>
      <c r="H60" s="734">
        <v>4503</v>
      </c>
      <c r="I60" s="734">
        <v>10863</v>
      </c>
      <c r="J60" s="734">
        <v>11718</v>
      </c>
      <c r="K60" s="734">
        <v>1806</v>
      </c>
      <c r="L60" s="734">
        <v>1619</v>
      </c>
      <c r="M60" s="734">
        <v>25335</v>
      </c>
      <c r="N60" s="734">
        <v>19377</v>
      </c>
      <c r="O60" s="734">
        <v>10917</v>
      </c>
      <c r="P60" s="734">
        <v>11450</v>
      </c>
      <c r="Q60" s="735">
        <v>63.220074281539269</v>
      </c>
      <c r="R60" s="724">
        <v>61.426358260440999</v>
      </c>
    </row>
    <row r="61" spans="1:18">
      <c r="A61" s="1361"/>
      <c r="B61" s="730" t="s">
        <v>305</v>
      </c>
      <c r="C61" s="731">
        <v>73222</v>
      </c>
      <c r="D61" s="731">
        <v>63517</v>
      </c>
      <c r="E61" s="731">
        <v>20492</v>
      </c>
      <c r="F61" s="731">
        <v>16062</v>
      </c>
      <c r="G61" s="731">
        <v>4263</v>
      </c>
      <c r="H61" s="731">
        <v>5106</v>
      </c>
      <c r="I61" s="731">
        <v>11225</v>
      </c>
      <c r="J61" s="731">
        <v>11185</v>
      </c>
      <c r="K61" s="731">
        <v>1531</v>
      </c>
      <c r="L61" s="731">
        <v>1533</v>
      </c>
      <c r="M61" s="731">
        <v>25719</v>
      </c>
      <c r="N61" s="731">
        <v>19567</v>
      </c>
      <c r="O61" s="731">
        <v>9992</v>
      </c>
      <c r="P61" s="731">
        <v>10064</v>
      </c>
      <c r="Q61" s="732">
        <v>53.092239609714369</v>
      </c>
      <c r="R61" s="724">
        <v>56.805140766098049</v>
      </c>
    </row>
    <row r="62" spans="1:18">
      <c r="A62" s="1361"/>
      <c r="B62" s="733" t="s">
        <v>306</v>
      </c>
      <c r="C62" s="734">
        <v>79172</v>
      </c>
      <c r="D62" s="734">
        <v>67585</v>
      </c>
      <c r="E62" s="734">
        <v>19108</v>
      </c>
      <c r="F62" s="734">
        <v>16245</v>
      </c>
      <c r="G62" s="734">
        <v>4648</v>
      </c>
      <c r="H62" s="734">
        <v>5875</v>
      </c>
      <c r="I62" s="734">
        <v>14930</v>
      </c>
      <c r="J62" s="734">
        <v>14293</v>
      </c>
      <c r="K62" s="734">
        <v>1627</v>
      </c>
      <c r="L62" s="734">
        <v>1389</v>
      </c>
      <c r="M62" s="734">
        <v>29008</v>
      </c>
      <c r="N62" s="734">
        <v>20224</v>
      </c>
      <c r="O62" s="734">
        <v>9851</v>
      </c>
      <c r="P62" s="734">
        <v>9559</v>
      </c>
      <c r="Q62" s="735">
        <v>58.321906084885782</v>
      </c>
      <c r="R62" s="724">
        <v>56.216708110681715</v>
      </c>
    </row>
    <row r="63" spans="1:18">
      <c r="A63" s="1361"/>
      <c r="B63" s="730" t="s">
        <v>307</v>
      </c>
      <c r="C63" s="731">
        <v>89117</v>
      </c>
      <c r="D63" s="731">
        <v>78711</v>
      </c>
      <c r="E63" s="731">
        <v>18084</v>
      </c>
      <c r="F63" s="731">
        <v>14029</v>
      </c>
      <c r="G63" s="731">
        <v>8996</v>
      </c>
      <c r="H63" s="731">
        <v>11627</v>
      </c>
      <c r="I63" s="731">
        <v>17727</v>
      </c>
      <c r="J63" s="731">
        <v>18325</v>
      </c>
      <c r="K63" s="731">
        <v>1780</v>
      </c>
      <c r="L63" s="731">
        <v>1507</v>
      </c>
      <c r="M63" s="731">
        <v>31991</v>
      </c>
      <c r="N63" s="731">
        <v>22909</v>
      </c>
      <c r="O63" s="731">
        <v>10539</v>
      </c>
      <c r="P63" s="731">
        <v>10314</v>
      </c>
      <c r="Q63" s="732">
        <v>59.875136840749171</v>
      </c>
      <c r="R63" s="724">
        <v>57.96372669715138</v>
      </c>
    </row>
    <row r="64" spans="1:18">
      <c r="A64" s="1361"/>
      <c r="B64" s="733" t="s">
        <v>308</v>
      </c>
      <c r="C64" s="734">
        <v>56000</v>
      </c>
      <c r="D64" s="734">
        <v>46286</v>
      </c>
      <c r="E64" s="734">
        <v>10647</v>
      </c>
      <c r="F64" s="734">
        <v>8169</v>
      </c>
      <c r="G64" s="734">
        <v>7416</v>
      </c>
      <c r="H64" s="734">
        <v>9002</v>
      </c>
      <c r="I64" s="734">
        <v>8160</v>
      </c>
      <c r="J64" s="734">
        <v>7915</v>
      </c>
      <c r="K64" s="734">
        <v>1279</v>
      </c>
      <c r="L64" s="734">
        <v>1134</v>
      </c>
      <c r="M64" s="734">
        <v>21429</v>
      </c>
      <c r="N64" s="734">
        <v>13678</v>
      </c>
      <c r="O64" s="734">
        <v>7069</v>
      </c>
      <c r="P64" s="734">
        <v>6388</v>
      </c>
      <c r="Q64" s="735">
        <v>58.876263544469509</v>
      </c>
      <c r="R64" s="724">
        <v>56.825324180015137</v>
      </c>
    </row>
    <row r="65" spans="1:18">
      <c r="A65" s="1361"/>
      <c r="B65" s="730" t="s">
        <v>309</v>
      </c>
      <c r="C65" s="731">
        <v>79415</v>
      </c>
      <c r="D65" s="731">
        <v>79673</v>
      </c>
      <c r="E65" s="731">
        <v>17557</v>
      </c>
      <c r="F65" s="731">
        <v>14247</v>
      </c>
      <c r="G65" s="731">
        <v>5853</v>
      </c>
      <c r="H65" s="731">
        <v>7291</v>
      </c>
      <c r="I65" s="731">
        <v>12135</v>
      </c>
      <c r="J65" s="731">
        <v>13479</v>
      </c>
      <c r="K65" s="731">
        <v>3513</v>
      </c>
      <c r="L65" s="731">
        <v>4994</v>
      </c>
      <c r="M65" s="731">
        <v>28520</v>
      </c>
      <c r="N65" s="731">
        <v>26021</v>
      </c>
      <c r="O65" s="731">
        <v>11837</v>
      </c>
      <c r="P65" s="731">
        <v>13641</v>
      </c>
      <c r="Q65" s="732">
        <v>75.68331711813228</v>
      </c>
      <c r="R65" s="724">
        <v>89.265402014446266</v>
      </c>
    </row>
    <row r="66" spans="1:18">
      <c r="A66" s="1361"/>
      <c r="B66" s="733" t="s">
        <v>310</v>
      </c>
      <c r="C66" s="734">
        <v>93305</v>
      </c>
      <c r="D66" s="734">
        <v>90197</v>
      </c>
      <c r="E66" s="734">
        <v>23321</v>
      </c>
      <c r="F66" s="734">
        <v>18690</v>
      </c>
      <c r="G66" s="734">
        <v>4801</v>
      </c>
      <c r="H66" s="734">
        <v>6189</v>
      </c>
      <c r="I66" s="734">
        <v>13490</v>
      </c>
      <c r="J66" s="734">
        <v>15374</v>
      </c>
      <c r="K66" s="734">
        <v>3996</v>
      </c>
      <c r="L66" s="734">
        <v>4365</v>
      </c>
      <c r="M66" s="734">
        <v>33782</v>
      </c>
      <c r="N66" s="734">
        <v>30498</v>
      </c>
      <c r="O66" s="734">
        <v>13915</v>
      </c>
      <c r="P66" s="734">
        <v>15081</v>
      </c>
      <c r="Q66" s="735">
        <v>69.920803367829819</v>
      </c>
      <c r="R66" s="724">
        <v>76.559617194853573</v>
      </c>
    </row>
    <row r="67" spans="1:18">
      <c r="A67" s="1361"/>
      <c r="B67" s="730" t="s">
        <v>311</v>
      </c>
      <c r="C67" s="731">
        <v>75193</v>
      </c>
      <c r="D67" s="731">
        <v>71049</v>
      </c>
      <c r="E67" s="731">
        <v>18976</v>
      </c>
      <c r="F67" s="731">
        <v>16211</v>
      </c>
      <c r="G67" s="731">
        <v>4464</v>
      </c>
      <c r="H67" s="731">
        <v>5398</v>
      </c>
      <c r="I67" s="731">
        <v>11465</v>
      </c>
      <c r="J67" s="731">
        <v>13097</v>
      </c>
      <c r="K67" s="731">
        <v>2545</v>
      </c>
      <c r="L67" s="731">
        <v>2594</v>
      </c>
      <c r="M67" s="731">
        <v>26791</v>
      </c>
      <c r="N67" s="731">
        <v>22121</v>
      </c>
      <c r="O67" s="731">
        <v>10952</v>
      </c>
      <c r="P67" s="731">
        <v>11628</v>
      </c>
      <c r="Q67" s="732">
        <v>63.271989319091745</v>
      </c>
      <c r="R67" s="724">
        <v>65.753458445040025</v>
      </c>
    </row>
    <row r="68" spans="1:18">
      <c r="A68" s="1409"/>
      <c r="B68" s="752" t="s">
        <v>313</v>
      </c>
      <c r="C68" s="753">
        <v>75682</v>
      </c>
      <c r="D68" s="753">
        <v>69543</v>
      </c>
      <c r="E68" s="753">
        <v>20663</v>
      </c>
      <c r="F68" s="753">
        <v>16583</v>
      </c>
      <c r="G68" s="753">
        <v>7334</v>
      </c>
      <c r="H68" s="753">
        <v>8714</v>
      </c>
      <c r="I68" s="753">
        <v>10131</v>
      </c>
      <c r="J68" s="753">
        <v>11192</v>
      </c>
      <c r="K68" s="753">
        <v>1756</v>
      </c>
      <c r="L68" s="753">
        <v>1809</v>
      </c>
      <c r="M68" s="753">
        <v>22696</v>
      </c>
      <c r="N68" s="753">
        <v>19255</v>
      </c>
      <c r="O68" s="753">
        <v>13102</v>
      </c>
      <c r="P68" s="753">
        <v>11990</v>
      </c>
      <c r="Q68" s="754">
        <v>52.671672851268909</v>
      </c>
      <c r="R68" s="755">
        <v>55.977492297247984</v>
      </c>
    </row>
    <row r="69" spans="1:18">
      <c r="A69" s="1361" t="s">
        <v>318</v>
      </c>
      <c r="B69" s="745" t="s">
        <v>301</v>
      </c>
      <c r="C69" s="746">
        <v>72620</v>
      </c>
      <c r="D69" s="746">
        <v>65510</v>
      </c>
      <c r="E69" s="746">
        <v>16924</v>
      </c>
      <c r="F69" s="746">
        <v>13729</v>
      </c>
      <c r="G69" s="746">
        <v>4295</v>
      </c>
      <c r="H69" s="746">
        <v>5105</v>
      </c>
      <c r="I69" s="746">
        <v>11102</v>
      </c>
      <c r="J69" s="746">
        <v>11963</v>
      </c>
      <c r="K69" s="746">
        <v>2321</v>
      </c>
      <c r="L69" s="746">
        <v>2338</v>
      </c>
      <c r="M69" s="746">
        <v>26636</v>
      </c>
      <c r="N69" s="746">
        <v>21332</v>
      </c>
      <c r="O69" s="746">
        <v>11342</v>
      </c>
      <c r="P69" s="746">
        <v>11043</v>
      </c>
      <c r="Q69" s="747">
        <v>73.140580797876055</v>
      </c>
      <c r="R69" s="747">
        <v>78.275690357628207</v>
      </c>
    </row>
    <row r="70" spans="1:18">
      <c r="A70" s="1361"/>
      <c r="B70" s="733" t="s">
        <v>302</v>
      </c>
      <c r="C70" s="734">
        <v>67799</v>
      </c>
      <c r="D70" s="734">
        <v>61705</v>
      </c>
      <c r="E70" s="734">
        <v>16101</v>
      </c>
      <c r="F70" s="734">
        <v>13537</v>
      </c>
      <c r="G70" s="734">
        <v>3731</v>
      </c>
      <c r="H70" s="734">
        <v>3995</v>
      </c>
      <c r="I70" s="734">
        <v>10392</v>
      </c>
      <c r="J70" s="734">
        <v>10798</v>
      </c>
      <c r="K70" s="734">
        <v>2165</v>
      </c>
      <c r="L70" s="734">
        <v>1987</v>
      </c>
      <c r="M70" s="734">
        <v>24210</v>
      </c>
      <c r="N70" s="734">
        <v>19501</v>
      </c>
      <c r="O70" s="734">
        <v>11200</v>
      </c>
      <c r="P70" s="734">
        <v>11887</v>
      </c>
      <c r="Q70" s="735">
        <v>70.75883787705736</v>
      </c>
      <c r="R70" s="735">
        <v>70.349473892536295</v>
      </c>
    </row>
    <row r="71" spans="1:18">
      <c r="A71" s="1361"/>
      <c r="B71" s="730" t="s">
        <v>303</v>
      </c>
      <c r="C71" s="731">
        <v>73812</v>
      </c>
      <c r="D71" s="731">
        <v>66426</v>
      </c>
      <c r="E71" s="731">
        <v>17734</v>
      </c>
      <c r="F71" s="731">
        <v>15420</v>
      </c>
      <c r="G71" s="731">
        <v>3867</v>
      </c>
      <c r="H71" s="731">
        <v>4242</v>
      </c>
      <c r="I71" s="731">
        <v>10456</v>
      </c>
      <c r="J71" s="731">
        <v>11281</v>
      </c>
      <c r="K71" s="731">
        <v>2277</v>
      </c>
      <c r="L71" s="731">
        <v>2130</v>
      </c>
      <c r="M71" s="731">
        <v>26888</v>
      </c>
      <c r="N71" s="731">
        <v>20496</v>
      </c>
      <c r="O71" s="731">
        <v>12590</v>
      </c>
      <c r="P71" s="731">
        <v>12857</v>
      </c>
      <c r="Q71" s="732">
        <v>66.770140385623023</v>
      </c>
      <c r="R71" s="724">
        <v>69.407825114140849</v>
      </c>
    </row>
    <row r="72" spans="1:18">
      <c r="A72" s="1361"/>
      <c r="B72" s="733" t="s">
        <v>304</v>
      </c>
      <c r="C72" s="734">
        <v>73994</v>
      </c>
      <c r="D72" s="734">
        <v>67692</v>
      </c>
      <c r="E72" s="734">
        <v>18361</v>
      </c>
      <c r="F72" s="734">
        <v>16165</v>
      </c>
      <c r="G72" s="734">
        <v>4039</v>
      </c>
      <c r="H72" s="734">
        <v>5157</v>
      </c>
      <c r="I72" s="734">
        <v>10793</v>
      </c>
      <c r="J72" s="734">
        <v>11719</v>
      </c>
      <c r="K72" s="734">
        <v>2069</v>
      </c>
      <c r="L72" s="734">
        <v>2063</v>
      </c>
      <c r="M72" s="734">
        <v>25604</v>
      </c>
      <c r="N72" s="734">
        <v>20243</v>
      </c>
      <c r="O72" s="734">
        <v>13128</v>
      </c>
      <c r="P72" s="734">
        <v>12345</v>
      </c>
      <c r="Q72" s="735">
        <v>65.481594918041992</v>
      </c>
      <c r="R72" s="724">
        <v>65.802073837738959</v>
      </c>
    </row>
    <row r="73" spans="1:18">
      <c r="A73" s="1361"/>
      <c r="B73" s="730" t="s">
        <v>305</v>
      </c>
      <c r="C73" s="731">
        <v>82587</v>
      </c>
      <c r="D73" s="731">
        <v>71546</v>
      </c>
      <c r="E73" s="731">
        <v>21940</v>
      </c>
      <c r="F73" s="731">
        <v>18191</v>
      </c>
      <c r="G73" s="731">
        <v>4713</v>
      </c>
      <c r="H73" s="731">
        <v>5293</v>
      </c>
      <c r="I73" s="731">
        <v>11829</v>
      </c>
      <c r="J73" s="731">
        <v>12162</v>
      </c>
      <c r="K73" s="731">
        <v>2108</v>
      </c>
      <c r="L73" s="731">
        <v>1761</v>
      </c>
      <c r="M73" s="731">
        <v>29677</v>
      </c>
      <c r="N73" s="731">
        <v>22881</v>
      </c>
      <c r="O73" s="731">
        <v>12320</v>
      </c>
      <c r="P73" s="731">
        <v>11258</v>
      </c>
      <c r="Q73" s="732">
        <v>62.310076373491007</v>
      </c>
      <c r="R73" s="724">
        <v>59.250862138102406</v>
      </c>
    </row>
    <row r="74" spans="1:18">
      <c r="A74" s="1361"/>
      <c r="B74" s="733" t="s">
        <v>306</v>
      </c>
      <c r="C74" s="734">
        <v>94630</v>
      </c>
      <c r="D74" s="734">
        <v>79443</v>
      </c>
      <c r="E74" s="734">
        <v>23916</v>
      </c>
      <c r="F74" s="734">
        <v>19544</v>
      </c>
      <c r="G74" s="734">
        <v>5898</v>
      </c>
      <c r="H74" s="734">
        <v>6902</v>
      </c>
      <c r="I74" s="734">
        <v>16968</v>
      </c>
      <c r="J74" s="734">
        <v>15931</v>
      </c>
      <c r="K74" s="734">
        <v>2017</v>
      </c>
      <c r="L74" s="734">
        <v>1968</v>
      </c>
      <c r="M74" s="734">
        <v>33412</v>
      </c>
      <c r="N74" s="734">
        <v>23911</v>
      </c>
      <c r="O74" s="734">
        <v>12419</v>
      </c>
      <c r="P74" s="734">
        <v>11187</v>
      </c>
      <c r="Q74" s="735">
        <v>58.483083669747273</v>
      </c>
      <c r="R74" s="724">
        <v>59.163806517081902</v>
      </c>
    </row>
    <row r="75" spans="1:18">
      <c r="A75" s="1361"/>
      <c r="B75" s="730" t="s">
        <v>307</v>
      </c>
      <c r="C75" s="731">
        <v>99945</v>
      </c>
      <c r="D75" s="731">
        <v>86557</v>
      </c>
      <c r="E75" s="731">
        <v>21928</v>
      </c>
      <c r="F75" s="731">
        <v>17225</v>
      </c>
      <c r="G75" s="731">
        <v>10051</v>
      </c>
      <c r="H75" s="731">
        <v>12567</v>
      </c>
      <c r="I75" s="731">
        <v>18393</v>
      </c>
      <c r="J75" s="731">
        <v>19631</v>
      </c>
      <c r="K75" s="731">
        <v>2127</v>
      </c>
      <c r="L75" s="731">
        <v>1863</v>
      </c>
      <c r="M75" s="731">
        <v>34331</v>
      </c>
      <c r="N75" s="731">
        <v>23881</v>
      </c>
      <c r="O75" s="731">
        <v>13115</v>
      </c>
      <c r="P75" s="731">
        <v>11390</v>
      </c>
      <c r="Q75" s="732">
        <v>59.38545496104723</v>
      </c>
      <c r="R75" s="724">
        <v>58.58616386538214</v>
      </c>
    </row>
    <row r="76" spans="1:18">
      <c r="A76" s="1361"/>
      <c r="B76" s="733" t="s">
        <v>308</v>
      </c>
      <c r="C76" s="734">
        <v>63331</v>
      </c>
      <c r="D76" s="734">
        <v>50895</v>
      </c>
      <c r="E76" s="734">
        <v>12609</v>
      </c>
      <c r="F76" s="734">
        <v>9239</v>
      </c>
      <c r="G76" s="734">
        <v>8305</v>
      </c>
      <c r="H76" s="734">
        <v>10016</v>
      </c>
      <c r="I76" s="734">
        <v>8516</v>
      </c>
      <c r="J76" s="734">
        <v>8840</v>
      </c>
      <c r="K76" s="734">
        <v>1404</v>
      </c>
      <c r="L76" s="734">
        <v>1283</v>
      </c>
      <c r="M76" s="734">
        <v>24249</v>
      </c>
      <c r="N76" s="734">
        <v>14577</v>
      </c>
      <c r="O76" s="734">
        <v>8248</v>
      </c>
      <c r="P76" s="734">
        <v>6940</v>
      </c>
      <c r="Q76" s="735">
        <v>57.686223000583766</v>
      </c>
      <c r="R76" s="724">
        <v>56.727483150657001</v>
      </c>
    </row>
    <row r="77" spans="1:18">
      <c r="A77" s="1361"/>
      <c r="B77" s="730" t="s">
        <v>309</v>
      </c>
      <c r="C77" s="731">
        <v>96198</v>
      </c>
      <c r="D77" s="731">
        <v>93398</v>
      </c>
      <c r="E77" s="731">
        <v>22486</v>
      </c>
      <c r="F77" s="731">
        <v>17510</v>
      </c>
      <c r="G77" s="731">
        <v>7143</v>
      </c>
      <c r="H77" s="731">
        <v>8990</v>
      </c>
      <c r="I77" s="731">
        <v>13297</v>
      </c>
      <c r="J77" s="731">
        <v>14939</v>
      </c>
      <c r="K77" s="731">
        <v>4270</v>
      </c>
      <c r="L77" s="731">
        <v>5771</v>
      </c>
      <c r="M77" s="731">
        <v>33520</v>
      </c>
      <c r="N77" s="731">
        <v>29444</v>
      </c>
      <c r="O77" s="731">
        <v>15482</v>
      </c>
      <c r="P77" s="731">
        <v>16744</v>
      </c>
      <c r="Q77" s="732">
        <v>73.550809390626952</v>
      </c>
      <c r="R77" s="724">
        <v>86.11520864223661</v>
      </c>
    </row>
    <row r="78" spans="1:18">
      <c r="A78" s="1361"/>
      <c r="B78" s="733" t="s">
        <v>310</v>
      </c>
      <c r="C78" s="734">
        <v>104487</v>
      </c>
      <c r="D78" s="734">
        <v>98977</v>
      </c>
      <c r="E78" s="734">
        <v>26375</v>
      </c>
      <c r="F78" s="734">
        <v>21265</v>
      </c>
      <c r="G78" s="734">
        <v>5648</v>
      </c>
      <c r="H78" s="734">
        <v>7136</v>
      </c>
      <c r="I78" s="734">
        <v>14734</v>
      </c>
      <c r="J78" s="734">
        <v>16049</v>
      </c>
      <c r="K78" s="734">
        <v>4696</v>
      </c>
      <c r="L78" s="734">
        <v>4957</v>
      </c>
      <c r="M78" s="734">
        <v>34935</v>
      </c>
      <c r="N78" s="734">
        <v>30784</v>
      </c>
      <c r="O78" s="734">
        <v>18099</v>
      </c>
      <c r="P78" s="734">
        <v>18786</v>
      </c>
      <c r="Q78" s="735">
        <v>73.119915262472233</v>
      </c>
      <c r="R78" s="724">
        <v>75.909081709069312</v>
      </c>
    </row>
    <row r="79" spans="1:18">
      <c r="A79" s="1361"/>
      <c r="B79" s="730" t="s">
        <v>311</v>
      </c>
      <c r="C79" s="731">
        <v>83358</v>
      </c>
      <c r="D79" s="731">
        <v>77291</v>
      </c>
      <c r="E79" s="731">
        <v>19939</v>
      </c>
      <c r="F79" s="731">
        <v>17028</v>
      </c>
      <c r="G79" s="731">
        <v>5010</v>
      </c>
      <c r="H79" s="731">
        <v>6191</v>
      </c>
      <c r="I79" s="731">
        <v>12737</v>
      </c>
      <c r="J79" s="731">
        <v>13903</v>
      </c>
      <c r="K79" s="731">
        <v>3064</v>
      </c>
      <c r="L79" s="731">
        <v>2848</v>
      </c>
      <c r="M79" s="731">
        <v>29558</v>
      </c>
      <c r="N79" s="731">
        <v>23603</v>
      </c>
      <c r="O79" s="731">
        <v>13050</v>
      </c>
      <c r="P79" s="731">
        <v>13718</v>
      </c>
      <c r="Q79" s="732">
        <v>69.978993865030901</v>
      </c>
      <c r="R79" s="724">
        <v>65.990693019764691</v>
      </c>
    </row>
    <row r="80" spans="1:18">
      <c r="A80" s="1361"/>
      <c r="B80" s="736" t="s">
        <v>313</v>
      </c>
      <c r="C80" s="737">
        <v>84665</v>
      </c>
      <c r="D80" s="737">
        <v>77782</v>
      </c>
      <c r="E80" s="737">
        <v>25006</v>
      </c>
      <c r="F80" s="737">
        <v>19316</v>
      </c>
      <c r="G80" s="737">
        <v>8005</v>
      </c>
      <c r="H80" s="737">
        <v>9768</v>
      </c>
      <c r="I80" s="737">
        <v>11057</v>
      </c>
      <c r="J80" s="737">
        <v>12352</v>
      </c>
      <c r="K80" s="737">
        <v>2759</v>
      </c>
      <c r="L80" s="737">
        <v>2863</v>
      </c>
      <c r="M80" s="737">
        <v>25857</v>
      </c>
      <c r="N80" s="737">
        <v>22384</v>
      </c>
      <c r="O80" s="737">
        <v>11981</v>
      </c>
      <c r="P80" s="737">
        <v>11099</v>
      </c>
      <c r="Q80" s="738">
        <v>53.633587460225897</v>
      </c>
      <c r="R80" s="748">
        <v>57.325154066682948</v>
      </c>
    </row>
    <row r="81" spans="1:18">
      <c r="A81" s="1408" t="s">
        <v>319</v>
      </c>
      <c r="B81" s="749" t="s">
        <v>301</v>
      </c>
      <c r="C81" s="750">
        <v>85083</v>
      </c>
      <c r="D81" s="750">
        <v>72875</v>
      </c>
      <c r="E81" s="750">
        <v>19932</v>
      </c>
      <c r="F81" s="750">
        <v>15769</v>
      </c>
      <c r="G81" s="750">
        <v>5255</v>
      </c>
      <c r="H81" s="750">
        <v>6169</v>
      </c>
      <c r="I81" s="750">
        <v>11834</v>
      </c>
      <c r="J81" s="750">
        <v>12297</v>
      </c>
      <c r="K81" s="750">
        <v>3231</v>
      </c>
      <c r="L81" s="750">
        <v>3337</v>
      </c>
      <c r="M81" s="750">
        <v>29776</v>
      </c>
      <c r="N81" s="750">
        <v>22190</v>
      </c>
      <c r="O81" s="750">
        <v>15055</v>
      </c>
      <c r="P81" s="750">
        <v>13113</v>
      </c>
      <c r="Q81" s="751">
        <v>72.336107522607392</v>
      </c>
      <c r="R81" s="751">
        <v>77.537527946343317</v>
      </c>
    </row>
    <row r="82" spans="1:18">
      <c r="A82" s="1361"/>
      <c r="B82" s="733" t="s">
        <v>302</v>
      </c>
      <c r="C82" s="734">
        <v>81124</v>
      </c>
      <c r="D82" s="734">
        <v>70611</v>
      </c>
      <c r="E82" s="734">
        <v>18961</v>
      </c>
      <c r="F82" s="734">
        <v>15587</v>
      </c>
      <c r="G82" s="734">
        <v>3998</v>
      </c>
      <c r="H82" s="734">
        <v>4900</v>
      </c>
      <c r="I82" s="734">
        <v>11707</v>
      </c>
      <c r="J82" s="734">
        <v>11926</v>
      </c>
      <c r="K82" s="734">
        <v>2673</v>
      </c>
      <c r="L82" s="734">
        <v>2343</v>
      </c>
      <c r="M82" s="734">
        <v>29481</v>
      </c>
      <c r="N82" s="734">
        <v>22190</v>
      </c>
      <c r="O82" s="734">
        <v>14304</v>
      </c>
      <c r="P82" s="734">
        <v>13665</v>
      </c>
      <c r="Q82" s="735">
        <v>72.985216529633675</v>
      </c>
      <c r="R82" s="735">
        <v>70.907929566117872</v>
      </c>
    </row>
    <row r="83" spans="1:18">
      <c r="A83" s="1361"/>
      <c r="B83" s="730" t="s">
        <v>303</v>
      </c>
      <c r="C83" s="731">
        <v>91673</v>
      </c>
      <c r="D83" s="731">
        <v>79978</v>
      </c>
      <c r="E83" s="731">
        <v>22104</v>
      </c>
      <c r="F83" s="731">
        <v>18435</v>
      </c>
      <c r="G83" s="731">
        <v>5091</v>
      </c>
      <c r="H83" s="731">
        <v>5678</v>
      </c>
      <c r="I83" s="731">
        <v>12753</v>
      </c>
      <c r="J83" s="731">
        <v>13002</v>
      </c>
      <c r="K83" s="731">
        <v>2693</v>
      </c>
      <c r="L83" s="731">
        <v>2765</v>
      </c>
      <c r="M83" s="731">
        <v>32778</v>
      </c>
      <c r="N83" s="731">
        <v>24471</v>
      </c>
      <c r="O83" s="731">
        <v>16254</v>
      </c>
      <c r="P83" s="731">
        <v>15627</v>
      </c>
      <c r="Q83" s="732">
        <v>65.794305949672918</v>
      </c>
      <c r="R83" s="724">
        <v>69.509027081244</v>
      </c>
    </row>
    <row r="84" spans="1:18">
      <c r="A84" s="1361"/>
      <c r="B84" s="733" t="s">
        <v>304</v>
      </c>
      <c r="C84" s="734">
        <v>85763</v>
      </c>
      <c r="D84" s="734">
        <v>74965</v>
      </c>
      <c r="E84" s="734">
        <v>19813</v>
      </c>
      <c r="F84" s="734">
        <v>16691</v>
      </c>
      <c r="G84" s="734">
        <v>4965</v>
      </c>
      <c r="H84" s="734">
        <v>5838</v>
      </c>
      <c r="I84" s="734">
        <v>12787</v>
      </c>
      <c r="J84" s="734">
        <v>13172</v>
      </c>
      <c r="K84" s="734">
        <v>2528</v>
      </c>
      <c r="L84" s="734">
        <v>2392</v>
      </c>
      <c r="M84" s="734">
        <v>31038</v>
      </c>
      <c r="N84" s="734">
        <v>23477</v>
      </c>
      <c r="O84" s="734">
        <v>14632</v>
      </c>
      <c r="P84" s="734">
        <v>13395</v>
      </c>
      <c r="Q84" s="735">
        <v>66.515501459107284</v>
      </c>
      <c r="R84" s="724">
        <v>66.792481558291513</v>
      </c>
    </row>
    <row r="85" spans="1:18">
      <c r="A85" s="1361"/>
      <c r="B85" s="730" t="s">
        <v>305</v>
      </c>
      <c r="C85" s="731">
        <v>96675</v>
      </c>
      <c r="D85" s="731">
        <v>82675</v>
      </c>
      <c r="E85" s="731">
        <v>26957</v>
      </c>
      <c r="F85" s="731">
        <v>21519</v>
      </c>
      <c r="G85" s="731">
        <v>5296</v>
      </c>
      <c r="H85" s="731">
        <v>6465</v>
      </c>
      <c r="I85" s="731">
        <v>13607</v>
      </c>
      <c r="J85" s="731">
        <v>13928</v>
      </c>
      <c r="K85" s="731">
        <v>2622</v>
      </c>
      <c r="L85" s="731">
        <v>2378</v>
      </c>
      <c r="M85" s="731">
        <v>33191</v>
      </c>
      <c r="N85" s="731">
        <v>24576</v>
      </c>
      <c r="O85" s="731">
        <v>15002</v>
      </c>
      <c r="P85" s="731">
        <v>13809</v>
      </c>
      <c r="Q85" s="732">
        <v>58.207788457571887</v>
      </c>
      <c r="R85" s="724">
        <v>60.08816888688181</v>
      </c>
    </row>
    <row r="86" spans="1:18">
      <c r="A86" s="1361"/>
      <c r="B86" s="733" t="s">
        <v>306</v>
      </c>
      <c r="C86" s="734">
        <v>110605</v>
      </c>
      <c r="D86" s="734">
        <v>93715</v>
      </c>
      <c r="E86" s="734">
        <v>27611</v>
      </c>
      <c r="F86" s="734">
        <v>22273</v>
      </c>
      <c r="G86" s="734">
        <v>6716</v>
      </c>
      <c r="H86" s="734">
        <v>8455</v>
      </c>
      <c r="I86" s="734">
        <v>20194</v>
      </c>
      <c r="J86" s="734">
        <v>18565</v>
      </c>
      <c r="K86" s="734">
        <v>2701</v>
      </c>
      <c r="L86" s="734">
        <v>2417</v>
      </c>
      <c r="M86" s="734">
        <v>37740</v>
      </c>
      <c r="N86" s="734">
        <v>27472</v>
      </c>
      <c r="O86" s="734">
        <v>15643</v>
      </c>
      <c r="P86" s="734">
        <v>14533</v>
      </c>
      <c r="Q86" s="735">
        <v>60.050540002097286</v>
      </c>
      <c r="R86" s="724">
        <v>58.613885128601616</v>
      </c>
    </row>
    <row r="87" spans="1:18">
      <c r="A87" s="1361"/>
      <c r="B87" s="730" t="s">
        <v>307</v>
      </c>
      <c r="C87" s="731">
        <v>112089</v>
      </c>
      <c r="D87" s="731">
        <v>94090</v>
      </c>
      <c r="E87" s="731">
        <v>24656</v>
      </c>
      <c r="F87" s="731">
        <v>18248</v>
      </c>
      <c r="G87" s="731">
        <v>11285</v>
      </c>
      <c r="H87" s="731">
        <v>13810</v>
      </c>
      <c r="I87" s="731">
        <v>21168</v>
      </c>
      <c r="J87" s="731">
        <v>20986</v>
      </c>
      <c r="K87" s="731">
        <v>2593</v>
      </c>
      <c r="L87" s="731">
        <v>2164</v>
      </c>
      <c r="M87" s="731">
        <v>37559</v>
      </c>
      <c r="N87" s="731">
        <v>26289</v>
      </c>
      <c r="O87" s="731">
        <v>14828</v>
      </c>
      <c r="P87" s="731">
        <v>12593</v>
      </c>
      <c r="Q87" s="732">
        <v>60.526866771632712</v>
      </c>
      <c r="R87" s="724">
        <v>59.057455441240371</v>
      </c>
    </row>
    <row r="88" spans="1:18">
      <c r="A88" s="1361"/>
      <c r="B88" s="733" t="s">
        <v>308</v>
      </c>
      <c r="C88" s="734">
        <v>71545</v>
      </c>
      <c r="D88" s="734">
        <v>57035</v>
      </c>
      <c r="E88" s="734">
        <v>14845</v>
      </c>
      <c r="F88" s="734">
        <v>10817</v>
      </c>
      <c r="G88" s="734">
        <v>8838</v>
      </c>
      <c r="H88" s="734">
        <v>10215</v>
      </c>
      <c r="I88" s="734">
        <v>10075</v>
      </c>
      <c r="J88" s="734">
        <v>9851</v>
      </c>
      <c r="K88" s="734">
        <v>1754</v>
      </c>
      <c r="L88" s="734">
        <v>1432</v>
      </c>
      <c r="M88" s="734">
        <v>26516</v>
      </c>
      <c r="N88" s="734">
        <v>16752</v>
      </c>
      <c r="O88" s="734">
        <v>9517</v>
      </c>
      <c r="P88" s="734">
        <v>7968</v>
      </c>
      <c r="Q88" s="735">
        <v>60.401498085154621</v>
      </c>
      <c r="R88" s="724">
        <v>57.637103512300811</v>
      </c>
    </row>
    <row r="89" spans="1:18">
      <c r="A89" s="1361"/>
      <c r="B89" s="730" t="s">
        <v>309</v>
      </c>
      <c r="C89" s="731">
        <v>109591</v>
      </c>
      <c r="D89" s="731">
        <v>106766</v>
      </c>
      <c r="E89" s="731">
        <v>26099</v>
      </c>
      <c r="F89" s="731">
        <v>20229</v>
      </c>
      <c r="G89" s="731">
        <v>8328</v>
      </c>
      <c r="H89" s="731">
        <v>10032</v>
      </c>
      <c r="I89" s="731">
        <v>15666</v>
      </c>
      <c r="J89" s="731">
        <v>17769</v>
      </c>
      <c r="K89" s="731">
        <v>4814</v>
      </c>
      <c r="L89" s="731">
        <v>6464</v>
      </c>
      <c r="M89" s="731">
        <v>37140</v>
      </c>
      <c r="N89" s="731">
        <v>32880</v>
      </c>
      <c r="O89" s="731">
        <v>17544</v>
      </c>
      <c r="P89" s="731">
        <v>19392</v>
      </c>
      <c r="Q89" s="732">
        <v>71.421093849599785</v>
      </c>
      <c r="R89" s="724">
        <v>85.956912687635395</v>
      </c>
    </row>
    <row r="90" spans="1:18">
      <c r="A90" s="1361"/>
      <c r="B90" s="733" t="s">
        <v>310</v>
      </c>
      <c r="C90" s="734">
        <v>113243</v>
      </c>
      <c r="D90" s="734">
        <v>106393</v>
      </c>
      <c r="E90" s="734">
        <v>30075</v>
      </c>
      <c r="F90" s="734">
        <v>23688</v>
      </c>
      <c r="G90" s="734">
        <v>6163</v>
      </c>
      <c r="H90" s="734">
        <v>7543</v>
      </c>
      <c r="I90" s="734">
        <v>16630</v>
      </c>
      <c r="J90" s="734">
        <v>17653</v>
      </c>
      <c r="K90" s="734">
        <v>4806</v>
      </c>
      <c r="L90" s="734">
        <v>5208</v>
      </c>
      <c r="M90" s="734">
        <v>37863</v>
      </c>
      <c r="N90" s="734">
        <v>33922</v>
      </c>
      <c r="O90" s="734">
        <v>17706</v>
      </c>
      <c r="P90" s="734">
        <v>18379</v>
      </c>
      <c r="Q90" s="735">
        <v>67.576550958837913</v>
      </c>
      <c r="R90" s="724">
        <v>74.581786585816147</v>
      </c>
    </row>
    <row r="91" spans="1:18">
      <c r="A91" s="1361"/>
      <c r="B91" s="730" t="s">
        <v>311</v>
      </c>
      <c r="C91" s="731">
        <v>102672</v>
      </c>
      <c r="D91" s="731">
        <v>92075</v>
      </c>
      <c r="E91" s="731">
        <v>27927</v>
      </c>
      <c r="F91" s="731">
        <v>22449</v>
      </c>
      <c r="G91" s="731">
        <v>6008</v>
      </c>
      <c r="H91" s="731">
        <v>6539</v>
      </c>
      <c r="I91" s="731">
        <v>15300</v>
      </c>
      <c r="J91" s="731">
        <v>17033</v>
      </c>
      <c r="K91" s="731">
        <v>3432</v>
      </c>
      <c r="L91" s="731">
        <v>3477</v>
      </c>
      <c r="M91" s="731">
        <v>34419</v>
      </c>
      <c r="N91" s="731">
        <v>27043</v>
      </c>
      <c r="O91" s="731">
        <v>15586</v>
      </c>
      <c r="P91" s="731">
        <v>15534</v>
      </c>
      <c r="Q91" s="732">
        <v>58.349896519642272</v>
      </c>
      <c r="R91" s="724">
        <v>65.128974908077026</v>
      </c>
    </row>
    <row r="92" spans="1:18">
      <c r="A92" s="1409"/>
      <c r="B92" s="752" t="s">
        <v>313</v>
      </c>
      <c r="C92" s="753">
        <v>97063</v>
      </c>
      <c r="D92" s="753">
        <v>89056</v>
      </c>
      <c r="E92" s="753">
        <v>30918</v>
      </c>
      <c r="F92" s="753">
        <v>24294</v>
      </c>
      <c r="G92" s="753">
        <v>8976</v>
      </c>
      <c r="H92" s="753">
        <v>10372</v>
      </c>
      <c r="I92" s="753">
        <v>12737</v>
      </c>
      <c r="J92" s="753">
        <v>14424</v>
      </c>
      <c r="K92" s="753">
        <v>2640</v>
      </c>
      <c r="L92" s="753">
        <v>2680</v>
      </c>
      <c r="M92" s="753">
        <v>28836</v>
      </c>
      <c r="N92" s="753">
        <v>24834</v>
      </c>
      <c r="O92" s="753">
        <v>12956</v>
      </c>
      <c r="P92" s="753">
        <v>12452</v>
      </c>
      <c r="Q92" s="754">
        <v>49.106710571547886</v>
      </c>
      <c r="R92" s="755">
        <v>53.603129225419835</v>
      </c>
    </row>
    <row r="93" spans="1:18">
      <c r="A93" s="1361" t="s">
        <v>320</v>
      </c>
      <c r="B93" s="745" t="s">
        <v>301</v>
      </c>
      <c r="C93" s="746">
        <v>85782</v>
      </c>
      <c r="D93" s="746">
        <v>75532</v>
      </c>
      <c r="E93" s="746">
        <v>21176</v>
      </c>
      <c r="F93" s="746">
        <v>17293</v>
      </c>
      <c r="G93" s="746">
        <v>5045</v>
      </c>
      <c r="H93" s="746">
        <v>5169</v>
      </c>
      <c r="I93" s="746">
        <v>12379</v>
      </c>
      <c r="J93" s="746">
        <v>13508</v>
      </c>
      <c r="K93" s="746">
        <v>2455</v>
      </c>
      <c r="L93" s="746">
        <v>2736</v>
      </c>
      <c r="M93" s="746">
        <v>29150</v>
      </c>
      <c r="N93" s="746">
        <v>23335</v>
      </c>
      <c r="O93" s="746">
        <v>15577</v>
      </c>
      <c r="P93" s="746">
        <v>13491</v>
      </c>
      <c r="Q93" s="747">
        <v>64.680526123492854</v>
      </c>
      <c r="R93" s="747">
        <v>74.691055650287836</v>
      </c>
    </row>
    <row r="94" spans="1:18">
      <c r="A94" s="1361"/>
      <c r="B94" s="733" t="s">
        <v>302</v>
      </c>
      <c r="C94" s="734">
        <v>92995</v>
      </c>
      <c r="D94" s="734">
        <v>81956</v>
      </c>
      <c r="E94" s="734">
        <v>23600</v>
      </c>
      <c r="F94" s="734">
        <v>18733</v>
      </c>
      <c r="G94" s="734">
        <v>4711</v>
      </c>
      <c r="H94" s="734">
        <v>5229</v>
      </c>
      <c r="I94" s="734">
        <v>13610</v>
      </c>
      <c r="J94" s="734">
        <v>14852</v>
      </c>
      <c r="K94" s="734">
        <v>2557</v>
      </c>
      <c r="L94" s="734">
        <v>2438</v>
      </c>
      <c r="M94" s="734">
        <v>31699</v>
      </c>
      <c r="N94" s="734">
        <v>24889</v>
      </c>
      <c r="O94" s="734">
        <v>16818</v>
      </c>
      <c r="P94" s="734">
        <v>15815</v>
      </c>
      <c r="Q94" s="735">
        <v>65.376208462610407</v>
      </c>
      <c r="R94" s="735">
        <v>70.114903519829994</v>
      </c>
    </row>
    <row r="95" spans="1:18">
      <c r="A95" s="1361"/>
      <c r="B95" s="730" t="s">
        <v>303</v>
      </c>
      <c r="C95" s="731">
        <v>95581</v>
      </c>
      <c r="D95" s="731">
        <v>85562</v>
      </c>
      <c r="E95" s="731">
        <v>26190</v>
      </c>
      <c r="F95" s="731">
        <v>22219</v>
      </c>
      <c r="G95" s="731">
        <v>5717</v>
      </c>
      <c r="H95" s="731">
        <v>6555</v>
      </c>
      <c r="I95" s="731">
        <v>13267</v>
      </c>
      <c r="J95" s="731">
        <v>14399</v>
      </c>
      <c r="K95" s="731">
        <v>2291</v>
      </c>
      <c r="L95" s="731">
        <v>2328</v>
      </c>
      <c r="M95" s="731">
        <v>31280</v>
      </c>
      <c r="N95" s="731">
        <v>24577</v>
      </c>
      <c r="O95" s="731">
        <v>16836</v>
      </c>
      <c r="P95" s="731">
        <v>15484</v>
      </c>
      <c r="Q95" s="732">
        <v>57.939976825029014</v>
      </c>
      <c r="R95" s="724">
        <v>61.687918946836248</v>
      </c>
    </row>
    <row r="96" spans="1:18">
      <c r="A96" s="1361"/>
      <c r="B96" s="733" t="s">
        <v>304</v>
      </c>
      <c r="C96" s="734">
        <v>97778</v>
      </c>
      <c r="D96" s="734">
        <v>86483</v>
      </c>
      <c r="E96" s="734">
        <v>26264</v>
      </c>
      <c r="F96" s="734">
        <v>21487</v>
      </c>
      <c r="G96" s="734">
        <v>4817</v>
      </c>
      <c r="H96" s="734">
        <v>5916</v>
      </c>
      <c r="I96" s="734">
        <v>14205</v>
      </c>
      <c r="J96" s="734">
        <v>15350</v>
      </c>
      <c r="K96" s="734">
        <v>2141</v>
      </c>
      <c r="L96" s="734">
        <v>2194</v>
      </c>
      <c r="M96" s="734">
        <v>33389</v>
      </c>
      <c r="N96" s="734">
        <v>25977</v>
      </c>
      <c r="O96" s="734">
        <v>16962</v>
      </c>
      <c r="P96" s="734">
        <v>15559</v>
      </c>
      <c r="Q96" s="735">
        <v>57.581862652076111</v>
      </c>
      <c r="R96" s="724">
        <v>62.215053284980357</v>
      </c>
    </row>
    <row r="97" spans="1:18">
      <c r="A97" s="1361"/>
      <c r="B97" s="730" t="s">
        <v>305</v>
      </c>
      <c r="C97" s="731">
        <v>107595</v>
      </c>
      <c r="D97" s="731">
        <v>91777</v>
      </c>
      <c r="E97" s="731">
        <v>32770</v>
      </c>
      <c r="F97" s="731">
        <v>25856</v>
      </c>
      <c r="G97" s="731">
        <v>5536</v>
      </c>
      <c r="H97" s="731">
        <v>6205</v>
      </c>
      <c r="I97" s="731">
        <v>15063</v>
      </c>
      <c r="J97" s="731">
        <v>15784</v>
      </c>
      <c r="K97" s="731">
        <v>2214</v>
      </c>
      <c r="L97" s="731">
        <v>2215</v>
      </c>
      <c r="M97" s="731">
        <v>35709</v>
      </c>
      <c r="N97" s="731">
        <v>27090</v>
      </c>
      <c r="O97" s="731">
        <v>16303</v>
      </c>
      <c r="P97" s="731">
        <v>14627</v>
      </c>
      <c r="Q97" s="732">
        <v>51.353435402910982</v>
      </c>
      <c r="R97" s="724">
        <v>56.87736715940855</v>
      </c>
    </row>
    <row r="98" spans="1:18">
      <c r="A98" s="1361"/>
      <c r="B98" s="733" t="s">
        <v>306</v>
      </c>
      <c r="C98" s="734">
        <v>124704</v>
      </c>
      <c r="D98" s="734">
        <v>103994</v>
      </c>
      <c r="E98" s="734">
        <v>32629</v>
      </c>
      <c r="F98" s="734">
        <v>26340</v>
      </c>
      <c r="G98" s="734">
        <v>7609</v>
      </c>
      <c r="H98" s="734">
        <v>9141</v>
      </c>
      <c r="I98" s="734">
        <v>22114</v>
      </c>
      <c r="J98" s="734">
        <v>20884</v>
      </c>
      <c r="K98" s="734">
        <v>2566</v>
      </c>
      <c r="L98" s="734">
        <v>2179</v>
      </c>
      <c r="M98" s="734">
        <v>41468</v>
      </c>
      <c r="N98" s="734">
        <v>30113</v>
      </c>
      <c r="O98" s="734">
        <v>18318</v>
      </c>
      <c r="P98" s="734">
        <v>15337</v>
      </c>
      <c r="Q98" s="735">
        <v>56.477848978711876</v>
      </c>
      <c r="R98" s="724">
        <v>56.321091828368459</v>
      </c>
    </row>
    <row r="99" spans="1:18">
      <c r="A99" s="1361"/>
      <c r="B99" s="730" t="s">
        <v>307</v>
      </c>
      <c r="C99" s="731">
        <v>110275</v>
      </c>
      <c r="D99" s="731">
        <v>95933</v>
      </c>
      <c r="E99" s="731">
        <v>24992</v>
      </c>
      <c r="F99" s="731">
        <v>19645</v>
      </c>
      <c r="G99" s="731">
        <v>11296</v>
      </c>
      <c r="H99" s="731">
        <v>12948</v>
      </c>
      <c r="I99" s="731">
        <v>20993</v>
      </c>
      <c r="J99" s="731">
        <v>21534</v>
      </c>
      <c r="K99" s="731">
        <v>2219</v>
      </c>
      <c r="L99" s="731">
        <v>1940</v>
      </c>
      <c r="M99" s="731">
        <v>35414</v>
      </c>
      <c r="N99" s="731">
        <v>25526</v>
      </c>
      <c r="O99" s="731">
        <v>15361</v>
      </c>
      <c r="P99" s="731">
        <v>14340</v>
      </c>
      <c r="Q99" s="732">
        <v>58.137831932773139</v>
      </c>
      <c r="R99" s="724">
        <v>58.213494568998023</v>
      </c>
    </row>
    <row r="100" spans="1:18">
      <c r="A100" s="1361"/>
      <c r="B100" s="733" t="s">
        <v>308</v>
      </c>
      <c r="C100" s="734">
        <v>83853</v>
      </c>
      <c r="D100" s="734">
        <v>66853</v>
      </c>
      <c r="E100" s="734">
        <v>18104</v>
      </c>
      <c r="F100" s="734">
        <v>13122</v>
      </c>
      <c r="G100" s="734">
        <v>9934</v>
      </c>
      <c r="H100" s="734">
        <v>11230</v>
      </c>
      <c r="I100" s="734">
        <v>11777</v>
      </c>
      <c r="J100" s="734">
        <v>11705</v>
      </c>
      <c r="K100" s="734">
        <v>1905</v>
      </c>
      <c r="L100" s="734">
        <v>1707</v>
      </c>
      <c r="M100" s="734">
        <v>30249</v>
      </c>
      <c r="N100" s="734">
        <v>19402</v>
      </c>
      <c r="O100" s="734">
        <v>11884</v>
      </c>
      <c r="P100" s="734">
        <v>9687</v>
      </c>
      <c r="Q100" s="735">
        <v>55.536193672099792</v>
      </c>
      <c r="R100" s="724">
        <v>57.11315009003296</v>
      </c>
    </row>
    <row r="101" spans="1:18">
      <c r="A101" s="1361"/>
      <c r="B101" s="730" t="s">
        <v>309</v>
      </c>
      <c r="C101" s="731">
        <v>117327</v>
      </c>
      <c r="D101" s="731">
        <v>113870</v>
      </c>
      <c r="E101" s="731">
        <v>27697</v>
      </c>
      <c r="F101" s="731">
        <v>21986</v>
      </c>
      <c r="G101" s="731">
        <v>8762</v>
      </c>
      <c r="H101" s="731">
        <v>10303</v>
      </c>
      <c r="I101" s="731">
        <v>17377</v>
      </c>
      <c r="J101" s="731">
        <v>18855</v>
      </c>
      <c r="K101" s="731">
        <v>4471</v>
      </c>
      <c r="L101" s="731">
        <v>6243</v>
      </c>
      <c r="M101" s="731">
        <v>39553</v>
      </c>
      <c r="N101" s="731">
        <v>36369</v>
      </c>
      <c r="O101" s="731">
        <v>19467</v>
      </c>
      <c r="P101" s="731">
        <v>20114</v>
      </c>
      <c r="Q101" s="732">
        <v>68.30999708439829</v>
      </c>
      <c r="R101" s="724">
        <v>82.141600013940518</v>
      </c>
    </row>
    <row r="102" spans="1:18">
      <c r="A102" s="1361"/>
      <c r="B102" s="733" t="s">
        <v>310</v>
      </c>
      <c r="C102" s="734">
        <v>115468</v>
      </c>
      <c r="D102" s="734">
        <v>110746</v>
      </c>
      <c r="E102" s="734">
        <v>30884</v>
      </c>
      <c r="F102" s="734">
        <v>24067</v>
      </c>
      <c r="G102" s="734">
        <v>7122</v>
      </c>
      <c r="H102" s="734">
        <v>7970</v>
      </c>
      <c r="I102" s="734">
        <v>17631</v>
      </c>
      <c r="J102" s="734">
        <v>18742</v>
      </c>
      <c r="K102" s="734">
        <v>4042</v>
      </c>
      <c r="L102" s="734">
        <v>4718</v>
      </c>
      <c r="M102" s="734">
        <v>37029</v>
      </c>
      <c r="N102" s="734">
        <v>35104</v>
      </c>
      <c r="O102" s="734">
        <v>18760</v>
      </c>
      <c r="P102" s="734">
        <v>20145</v>
      </c>
      <c r="Q102" s="735">
        <v>61.911007221970927</v>
      </c>
      <c r="R102" s="724">
        <v>70.492459051839788</v>
      </c>
    </row>
    <row r="103" spans="1:18">
      <c r="A103" s="1361"/>
      <c r="B103" s="730" t="s">
        <v>311</v>
      </c>
      <c r="C103" s="731">
        <v>114932</v>
      </c>
      <c r="D103" s="731">
        <v>103497</v>
      </c>
      <c r="E103" s="731">
        <v>31025</v>
      </c>
      <c r="F103" s="731">
        <v>24945</v>
      </c>
      <c r="G103" s="731">
        <v>7077</v>
      </c>
      <c r="H103" s="731">
        <v>7276</v>
      </c>
      <c r="I103" s="731">
        <v>18478</v>
      </c>
      <c r="J103" s="731">
        <v>19857</v>
      </c>
      <c r="K103" s="731">
        <v>3307</v>
      </c>
      <c r="L103" s="731">
        <v>3438</v>
      </c>
      <c r="M103" s="731">
        <v>36936</v>
      </c>
      <c r="N103" s="731">
        <v>30362</v>
      </c>
      <c r="O103" s="731">
        <v>18109</v>
      </c>
      <c r="P103" s="731">
        <v>17619</v>
      </c>
      <c r="Q103" s="732">
        <v>57.337352012957624</v>
      </c>
      <c r="R103" s="724">
        <v>61.882916636645156</v>
      </c>
    </row>
    <row r="104" spans="1:18">
      <c r="A104" s="1361"/>
      <c r="B104" s="736" t="s">
        <v>313</v>
      </c>
      <c r="C104" s="737">
        <v>102787</v>
      </c>
      <c r="D104" s="737">
        <v>94321</v>
      </c>
      <c r="E104" s="737">
        <v>30004</v>
      </c>
      <c r="F104" s="737">
        <v>25493</v>
      </c>
      <c r="G104" s="737">
        <v>10359</v>
      </c>
      <c r="H104" s="737">
        <v>11828</v>
      </c>
      <c r="I104" s="737">
        <v>13705</v>
      </c>
      <c r="J104" s="737">
        <v>14704</v>
      </c>
      <c r="K104" s="737">
        <v>2763</v>
      </c>
      <c r="L104" s="737">
        <v>2756</v>
      </c>
      <c r="M104" s="737">
        <v>31430</v>
      </c>
      <c r="N104" s="737">
        <v>25782</v>
      </c>
      <c r="O104" s="737">
        <v>14526</v>
      </c>
      <c r="P104" s="737">
        <v>13758</v>
      </c>
      <c r="Q104" s="738">
        <v>49.967095423272625</v>
      </c>
      <c r="R104" s="748">
        <v>51.774721162447477</v>
      </c>
    </row>
    <row r="105" spans="1:18">
      <c r="A105" s="1408" t="s">
        <v>321</v>
      </c>
      <c r="B105" s="749" t="s">
        <v>301</v>
      </c>
      <c r="C105" s="750">
        <v>100814</v>
      </c>
      <c r="D105" s="750">
        <v>89889</v>
      </c>
      <c r="E105" s="750">
        <v>24127</v>
      </c>
      <c r="F105" s="750">
        <v>20746</v>
      </c>
      <c r="G105" s="750">
        <v>6368</v>
      </c>
      <c r="H105" s="750">
        <v>6528</v>
      </c>
      <c r="I105" s="750">
        <v>14759</v>
      </c>
      <c r="J105" s="750">
        <v>15409</v>
      </c>
      <c r="K105" s="750">
        <v>3218</v>
      </c>
      <c r="L105" s="750">
        <v>3427</v>
      </c>
      <c r="M105" s="750">
        <v>34290</v>
      </c>
      <c r="N105" s="750">
        <v>27446</v>
      </c>
      <c r="O105" s="750">
        <v>18052</v>
      </c>
      <c r="P105" s="750">
        <v>16333</v>
      </c>
      <c r="Q105" s="751">
        <v>67.060942399735978</v>
      </c>
      <c r="R105" s="751">
        <v>72.489091303406212</v>
      </c>
    </row>
    <row r="106" spans="1:18">
      <c r="A106" s="1361"/>
      <c r="B106" s="733" t="s">
        <v>302</v>
      </c>
      <c r="C106" s="734">
        <v>95590</v>
      </c>
      <c r="D106" s="734">
        <v>84459</v>
      </c>
      <c r="E106" s="734">
        <v>23055</v>
      </c>
      <c r="F106" s="734">
        <v>19461</v>
      </c>
      <c r="G106" s="734">
        <v>4995</v>
      </c>
      <c r="H106" s="734">
        <v>5483</v>
      </c>
      <c r="I106" s="734">
        <v>14012</v>
      </c>
      <c r="J106" s="734">
        <v>14062</v>
      </c>
      <c r="K106" s="734">
        <v>2637</v>
      </c>
      <c r="L106" s="734">
        <v>2644</v>
      </c>
      <c r="M106" s="734">
        <v>32253</v>
      </c>
      <c r="N106" s="734">
        <v>25527</v>
      </c>
      <c r="O106" s="734">
        <v>18638</v>
      </c>
      <c r="P106" s="734">
        <v>17282</v>
      </c>
      <c r="Q106" s="735">
        <v>65.653437437078793</v>
      </c>
      <c r="R106" s="735">
        <v>69.281080432172885</v>
      </c>
    </row>
    <row r="107" spans="1:18">
      <c r="A107" s="1361"/>
      <c r="B107" s="730" t="s">
        <v>303</v>
      </c>
      <c r="C107" s="731">
        <v>111083</v>
      </c>
      <c r="D107" s="731">
        <v>97567</v>
      </c>
      <c r="E107" s="731">
        <v>27469</v>
      </c>
      <c r="F107" s="731">
        <v>23196</v>
      </c>
      <c r="G107" s="731">
        <v>5710</v>
      </c>
      <c r="H107" s="731">
        <v>6623</v>
      </c>
      <c r="I107" s="731">
        <v>16487</v>
      </c>
      <c r="J107" s="731">
        <v>16736</v>
      </c>
      <c r="K107" s="731">
        <v>3165</v>
      </c>
      <c r="L107" s="731">
        <v>2938</v>
      </c>
      <c r="M107" s="731">
        <v>37204</v>
      </c>
      <c r="N107" s="731">
        <v>29543</v>
      </c>
      <c r="O107" s="731">
        <v>21048</v>
      </c>
      <c r="P107" s="731">
        <v>18531</v>
      </c>
      <c r="Q107" s="732">
        <v>64.715848649467929</v>
      </c>
      <c r="R107" s="724">
        <v>66.803709615501404</v>
      </c>
    </row>
    <row r="108" spans="1:18">
      <c r="A108" s="1361"/>
      <c r="B108" s="733" t="s">
        <v>304</v>
      </c>
      <c r="C108" s="734">
        <v>97763</v>
      </c>
      <c r="D108" s="734">
        <v>86906</v>
      </c>
      <c r="E108" s="734">
        <v>25629</v>
      </c>
      <c r="F108" s="734">
        <v>21918</v>
      </c>
      <c r="G108" s="734">
        <v>5741</v>
      </c>
      <c r="H108" s="734">
        <v>6359</v>
      </c>
      <c r="I108" s="734">
        <v>14940</v>
      </c>
      <c r="J108" s="734">
        <v>15770</v>
      </c>
      <c r="K108" s="734">
        <v>2541</v>
      </c>
      <c r="L108" s="734">
        <v>2288</v>
      </c>
      <c r="M108" s="734">
        <v>31444</v>
      </c>
      <c r="N108" s="734">
        <v>25086</v>
      </c>
      <c r="O108" s="734">
        <v>17468</v>
      </c>
      <c r="P108" s="734">
        <v>15485</v>
      </c>
      <c r="Q108" s="735">
        <v>61.108718347628631</v>
      </c>
      <c r="R108" s="724">
        <v>64.010726232869644</v>
      </c>
    </row>
    <row r="109" spans="1:18">
      <c r="A109" s="1361"/>
      <c r="B109" s="730" t="s">
        <v>305</v>
      </c>
      <c r="C109" s="731">
        <v>119415</v>
      </c>
      <c r="D109" s="731">
        <v>100419</v>
      </c>
      <c r="E109" s="731">
        <v>35116</v>
      </c>
      <c r="F109" s="731">
        <v>28140</v>
      </c>
      <c r="G109" s="731">
        <v>6693</v>
      </c>
      <c r="H109" s="731">
        <v>6991</v>
      </c>
      <c r="I109" s="731">
        <v>18102</v>
      </c>
      <c r="J109" s="731">
        <v>17605</v>
      </c>
      <c r="K109" s="731">
        <v>2546</v>
      </c>
      <c r="L109" s="731">
        <v>2242</v>
      </c>
      <c r="M109" s="731">
        <v>38147</v>
      </c>
      <c r="N109" s="731">
        <v>29755</v>
      </c>
      <c r="O109" s="731">
        <v>18811</v>
      </c>
      <c r="P109" s="731">
        <v>15686</v>
      </c>
      <c r="Q109" s="732">
        <v>54.239668892197756</v>
      </c>
      <c r="R109" s="724">
        <v>56.558914474881519</v>
      </c>
    </row>
    <row r="110" spans="1:18">
      <c r="A110" s="1361"/>
      <c r="B110" s="733" t="s">
        <v>306</v>
      </c>
      <c r="C110" s="734">
        <v>137848</v>
      </c>
      <c r="D110" s="734">
        <v>114650</v>
      </c>
      <c r="E110" s="734">
        <v>37025</v>
      </c>
      <c r="F110" s="734">
        <v>28275</v>
      </c>
      <c r="G110" s="734">
        <v>8555</v>
      </c>
      <c r="H110" s="734">
        <v>9735</v>
      </c>
      <c r="I110" s="734">
        <v>24433</v>
      </c>
      <c r="J110" s="734">
        <v>23755</v>
      </c>
      <c r="K110" s="734">
        <v>3067</v>
      </c>
      <c r="L110" s="734">
        <v>2661</v>
      </c>
      <c r="M110" s="734">
        <v>44701</v>
      </c>
      <c r="N110" s="734">
        <v>33786</v>
      </c>
      <c r="O110" s="734">
        <v>20067</v>
      </c>
      <c r="P110" s="734">
        <v>16438</v>
      </c>
      <c r="Q110" s="735">
        <v>56.66330049261115</v>
      </c>
      <c r="R110" s="724">
        <v>59.605842361778933</v>
      </c>
    </row>
    <row r="111" spans="1:18">
      <c r="A111" s="1361"/>
      <c r="B111" s="730" t="s">
        <v>307</v>
      </c>
      <c r="C111" s="731">
        <v>120978</v>
      </c>
      <c r="D111" s="731">
        <v>101889</v>
      </c>
      <c r="E111" s="731">
        <v>28039</v>
      </c>
      <c r="F111" s="731">
        <v>21081</v>
      </c>
      <c r="G111" s="731">
        <v>11962</v>
      </c>
      <c r="H111" s="731">
        <v>13566</v>
      </c>
      <c r="I111" s="731">
        <v>22108</v>
      </c>
      <c r="J111" s="731">
        <v>22615</v>
      </c>
      <c r="K111" s="731">
        <v>2687</v>
      </c>
      <c r="L111" s="731">
        <v>2162</v>
      </c>
      <c r="M111" s="731">
        <v>38317</v>
      </c>
      <c r="N111" s="731">
        <v>28226</v>
      </c>
      <c r="O111" s="731">
        <v>17865</v>
      </c>
      <c r="P111" s="731">
        <v>14239</v>
      </c>
      <c r="Q111" s="732">
        <v>57.778057287487059</v>
      </c>
      <c r="R111" s="724">
        <v>58.04026992460922</v>
      </c>
    </row>
    <row r="112" spans="1:18">
      <c r="A112" s="1361"/>
      <c r="B112" s="733" t="s">
        <v>308</v>
      </c>
      <c r="C112" s="734">
        <v>89026</v>
      </c>
      <c r="D112" s="734">
        <v>72273</v>
      </c>
      <c r="E112" s="734">
        <v>19794</v>
      </c>
      <c r="F112" s="734">
        <v>14270</v>
      </c>
      <c r="G112" s="734">
        <v>10383</v>
      </c>
      <c r="H112" s="734">
        <v>12186</v>
      </c>
      <c r="I112" s="734">
        <v>13592</v>
      </c>
      <c r="J112" s="734">
        <v>13183</v>
      </c>
      <c r="K112" s="734">
        <v>2180</v>
      </c>
      <c r="L112" s="734">
        <v>1889</v>
      </c>
      <c r="M112" s="734">
        <v>29541</v>
      </c>
      <c r="N112" s="734">
        <v>20264</v>
      </c>
      <c r="O112" s="734">
        <v>13536</v>
      </c>
      <c r="P112" s="734">
        <v>10481</v>
      </c>
      <c r="Q112" s="735">
        <v>56.978214977474785</v>
      </c>
      <c r="R112" s="724">
        <v>57.339842997495239</v>
      </c>
    </row>
    <row r="113" spans="1:18">
      <c r="A113" s="1361"/>
      <c r="B113" s="730" t="s">
        <v>309</v>
      </c>
      <c r="C113" s="731">
        <v>126470</v>
      </c>
      <c r="D113" s="731">
        <v>122002</v>
      </c>
      <c r="E113" s="731">
        <v>31324</v>
      </c>
      <c r="F113" s="731">
        <v>24855</v>
      </c>
      <c r="G113" s="731">
        <v>8549</v>
      </c>
      <c r="H113" s="731">
        <v>10277</v>
      </c>
      <c r="I113" s="731">
        <v>17445</v>
      </c>
      <c r="J113" s="731">
        <v>18995</v>
      </c>
      <c r="K113" s="731">
        <v>4921</v>
      </c>
      <c r="L113" s="731">
        <v>6644</v>
      </c>
      <c r="M113" s="731">
        <v>41691</v>
      </c>
      <c r="N113" s="731">
        <v>38137</v>
      </c>
      <c r="O113" s="731">
        <v>22540</v>
      </c>
      <c r="P113" s="731">
        <v>23094</v>
      </c>
      <c r="Q113" s="732">
        <v>67.765468596860359</v>
      </c>
      <c r="R113" s="724">
        <v>80.51988612989696</v>
      </c>
    </row>
    <row r="114" spans="1:18">
      <c r="A114" s="1361"/>
      <c r="B114" s="733" t="s">
        <v>310</v>
      </c>
      <c r="C114" s="734">
        <v>134551</v>
      </c>
      <c r="D114" s="734">
        <v>127176</v>
      </c>
      <c r="E114" s="734">
        <v>35097</v>
      </c>
      <c r="F114" s="734">
        <v>27521</v>
      </c>
      <c r="G114" s="734">
        <v>7606</v>
      </c>
      <c r="H114" s="734">
        <v>8408</v>
      </c>
      <c r="I114" s="734">
        <v>19504</v>
      </c>
      <c r="J114" s="734">
        <v>21118</v>
      </c>
      <c r="K114" s="734">
        <v>5034</v>
      </c>
      <c r="L114" s="734">
        <v>5634</v>
      </c>
      <c r="M114" s="734">
        <v>43272</v>
      </c>
      <c r="N114" s="734">
        <v>40440</v>
      </c>
      <c r="O114" s="734">
        <v>24038</v>
      </c>
      <c r="P114" s="734">
        <v>24055</v>
      </c>
      <c r="Q114" s="735">
        <v>64.004535923023013</v>
      </c>
      <c r="R114" s="724">
        <v>73.59604983966409</v>
      </c>
    </row>
    <row r="115" spans="1:18">
      <c r="A115" s="1361"/>
      <c r="B115" s="730" t="s">
        <v>311</v>
      </c>
      <c r="C115" s="731">
        <v>124727</v>
      </c>
      <c r="D115" s="731">
        <v>112867</v>
      </c>
      <c r="E115" s="731">
        <v>33430</v>
      </c>
      <c r="F115" s="731">
        <v>27218</v>
      </c>
      <c r="G115" s="731">
        <v>7839</v>
      </c>
      <c r="H115" s="731">
        <v>8533</v>
      </c>
      <c r="I115" s="731">
        <v>20142</v>
      </c>
      <c r="J115" s="731">
        <v>21281</v>
      </c>
      <c r="K115" s="731">
        <v>4010</v>
      </c>
      <c r="L115" s="731">
        <v>4388</v>
      </c>
      <c r="M115" s="731">
        <v>38460</v>
      </c>
      <c r="N115" s="731">
        <v>32665</v>
      </c>
      <c r="O115" s="731">
        <v>20846</v>
      </c>
      <c r="P115" s="731">
        <v>18782</v>
      </c>
      <c r="Q115" s="732">
        <v>58.87522355207075</v>
      </c>
      <c r="R115" s="724">
        <v>64.975887333117427</v>
      </c>
    </row>
    <row r="116" spans="1:18">
      <c r="A116" s="1409"/>
      <c r="B116" s="752" t="s">
        <v>313</v>
      </c>
      <c r="C116" s="753">
        <v>105491</v>
      </c>
      <c r="D116" s="753">
        <v>98072</v>
      </c>
      <c r="E116" s="753">
        <v>33313</v>
      </c>
      <c r="F116" s="753">
        <v>28420</v>
      </c>
      <c r="G116" s="753">
        <v>10355</v>
      </c>
      <c r="H116" s="753">
        <v>11954</v>
      </c>
      <c r="I116" s="753">
        <v>14334</v>
      </c>
      <c r="J116" s="753">
        <v>16068</v>
      </c>
      <c r="K116" s="753">
        <v>2276</v>
      </c>
      <c r="L116" s="753">
        <v>2295</v>
      </c>
      <c r="M116" s="753">
        <v>29451</v>
      </c>
      <c r="N116" s="753">
        <v>25642</v>
      </c>
      <c r="O116" s="753">
        <v>15762</v>
      </c>
      <c r="P116" s="753">
        <v>13693</v>
      </c>
      <c r="Q116" s="754">
        <v>45.857941537542992</v>
      </c>
      <c r="R116" s="755">
        <v>48.065256993036748</v>
      </c>
    </row>
    <row r="117" spans="1:18">
      <c r="A117" s="1399" t="s">
        <v>399</v>
      </c>
      <c r="B117" s="797" t="s">
        <v>301</v>
      </c>
      <c r="C117" s="798">
        <v>111444</v>
      </c>
      <c r="D117" s="798">
        <v>100274</v>
      </c>
      <c r="E117" s="798">
        <v>28767</v>
      </c>
      <c r="F117" s="798">
        <v>24721</v>
      </c>
      <c r="G117" s="798">
        <v>7012</v>
      </c>
      <c r="H117" s="798">
        <v>7581</v>
      </c>
      <c r="I117" s="798">
        <v>16141</v>
      </c>
      <c r="J117" s="798">
        <v>16939</v>
      </c>
      <c r="K117" s="798">
        <v>3262</v>
      </c>
      <c r="L117" s="798">
        <v>3489</v>
      </c>
      <c r="M117" s="798">
        <v>35154</v>
      </c>
      <c r="N117" s="798">
        <v>29835</v>
      </c>
      <c r="O117" s="798">
        <v>21108</v>
      </c>
      <c r="P117" s="798">
        <v>17709</v>
      </c>
      <c r="Q117" s="799">
        <v>62.229060200790919</v>
      </c>
      <c r="R117" s="799">
        <v>69.324388393704339</v>
      </c>
    </row>
    <row r="118" spans="1:18">
      <c r="A118" s="1400"/>
      <c r="B118" s="800" t="s">
        <v>302</v>
      </c>
      <c r="C118" s="801">
        <v>104681</v>
      </c>
      <c r="D118" s="801">
        <v>93204</v>
      </c>
      <c r="E118" s="801">
        <v>25867</v>
      </c>
      <c r="F118" s="801">
        <v>21375</v>
      </c>
      <c r="G118" s="801">
        <v>5873</v>
      </c>
      <c r="H118" s="801">
        <v>6257</v>
      </c>
      <c r="I118" s="801">
        <v>15745</v>
      </c>
      <c r="J118" s="801">
        <v>16257</v>
      </c>
      <c r="K118" s="801">
        <v>2870</v>
      </c>
      <c r="L118" s="801">
        <v>2842</v>
      </c>
      <c r="M118" s="801">
        <v>33867</v>
      </c>
      <c r="N118" s="801">
        <v>28380</v>
      </c>
      <c r="O118" s="801">
        <v>20459</v>
      </c>
      <c r="P118" s="801">
        <v>18093</v>
      </c>
      <c r="Q118" s="802">
        <v>64.938893853639385</v>
      </c>
      <c r="R118" s="802">
        <v>69.430335323447068</v>
      </c>
    </row>
    <row r="119" spans="1:18">
      <c r="A119" s="1400"/>
      <c r="B119" s="803" t="s">
        <v>303</v>
      </c>
      <c r="C119" s="804">
        <v>108968</v>
      </c>
      <c r="D119" s="804">
        <v>98058</v>
      </c>
      <c r="E119" s="804">
        <v>28682</v>
      </c>
      <c r="F119" s="804">
        <v>24718</v>
      </c>
      <c r="G119" s="804">
        <v>6741</v>
      </c>
      <c r="H119" s="804">
        <v>7381</v>
      </c>
      <c r="I119" s="804">
        <v>15374</v>
      </c>
      <c r="J119" s="804">
        <v>16064</v>
      </c>
      <c r="K119" s="804">
        <v>3149</v>
      </c>
      <c r="L119" s="804">
        <v>3341</v>
      </c>
      <c r="M119" s="804">
        <v>33282</v>
      </c>
      <c r="N119" s="804">
        <v>27356</v>
      </c>
      <c r="O119" s="804">
        <v>21740</v>
      </c>
      <c r="P119" s="804">
        <v>19198</v>
      </c>
      <c r="Q119" s="805">
        <v>62.360378897416346</v>
      </c>
      <c r="R119" s="791">
        <v>66.145037278658023</v>
      </c>
    </row>
    <row r="120" spans="1:18">
      <c r="A120" s="1400"/>
      <c r="B120" s="800" t="s">
        <v>304</v>
      </c>
      <c r="C120" s="801">
        <v>112856</v>
      </c>
      <c r="D120" s="801">
        <v>101597</v>
      </c>
      <c r="E120" s="801">
        <v>30000</v>
      </c>
      <c r="F120" s="801">
        <v>26616</v>
      </c>
      <c r="G120" s="801">
        <v>6204</v>
      </c>
      <c r="H120" s="801">
        <v>6920</v>
      </c>
      <c r="I120" s="801">
        <v>16867</v>
      </c>
      <c r="J120" s="801">
        <v>17856</v>
      </c>
      <c r="K120" s="801">
        <v>2697</v>
      </c>
      <c r="L120" s="801">
        <v>2626</v>
      </c>
      <c r="M120" s="801">
        <v>34778</v>
      </c>
      <c r="N120" s="801">
        <v>28576</v>
      </c>
      <c r="O120" s="801">
        <v>22310</v>
      </c>
      <c r="P120" s="801">
        <v>19003</v>
      </c>
      <c r="Q120" s="802">
        <v>60.396643236264474</v>
      </c>
      <c r="R120" s="791">
        <v>61.994520345070192</v>
      </c>
    </row>
    <row r="121" spans="1:18">
      <c r="A121" s="1400"/>
      <c r="B121" s="803" t="s">
        <v>305</v>
      </c>
      <c r="C121" s="804">
        <v>124105</v>
      </c>
      <c r="D121" s="804">
        <v>109834</v>
      </c>
      <c r="E121" s="804">
        <v>34702</v>
      </c>
      <c r="F121" s="804">
        <v>31256</v>
      </c>
      <c r="G121" s="804">
        <v>6755</v>
      </c>
      <c r="H121" s="804">
        <v>6932</v>
      </c>
      <c r="I121" s="804">
        <v>18718</v>
      </c>
      <c r="J121" s="804">
        <v>18838</v>
      </c>
      <c r="K121" s="804">
        <v>2474</v>
      </c>
      <c r="L121" s="804">
        <v>2370</v>
      </c>
      <c r="M121" s="804">
        <v>39650</v>
      </c>
      <c r="N121" s="804">
        <v>31912</v>
      </c>
      <c r="O121" s="804">
        <v>21806</v>
      </c>
      <c r="P121" s="804">
        <v>18526</v>
      </c>
      <c r="Q121" s="805">
        <v>55.899455697616929</v>
      </c>
      <c r="R121" s="791">
        <v>56.661323994881187</v>
      </c>
    </row>
    <row r="122" spans="1:18">
      <c r="A122" s="1400"/>
      <c r="B122" s="800" t="s">
        <v>306</v>
      </c>
      <c r="C122" s="801">
        <v>130809</v>
      </c>
      <c r="D122" s="801">
        <v>115295</v>
      </c>
      <c r="E122" s="801">
        <v>33438</v>
      </c>
      <c r="F122" s="801">
        <v>29881</v>
      </c>
      <c r="G122" s="801">
        <v>7864</v>
      </c>
      <c r="H122" s="801">
        <v>9318</v>
      </c>
      <c r="I122" s="801">
        <v>23350</v>
      </c>
      <c r="J122" s="801">
        <v>23064</v>
      </c>
      <c r="K122" s="801">
        <v>3003</v>
      </c>
      <c r="L122" s="801">
        <v>2575</v>
      </c>
      <c r="M122" s="801">
        <v>41406</v>
      </c>
      <c r="N122" s="801">
        <v>32025</v>
      </c>
      <c r="O122" s="801">
        <v>21748</v>
      </c>
      <c r="P122" s="801">
        <v>18432</v>
      </c>
      <c r="Q122" s="802">
        <v>61.140950410169424</v>
      </c>
      <c r="R122" s="791">
        <v>58.700977821648031</v>
      </c>
    </row>
    <row r="123" spans="1:18">
      <c r="A123" s="1400"/>
      <c r="B123" s="803" t="s">
        <v>307</v>
      </c>
      <c r="C123" s="804">
        <v>132941</v>
      </c>
      <c r="D123" s="804">
        <v>116507</v>
      </c>
      <c r="E123" s="804">
        <v>30759</v>
      </c>
      <c r="F123" s="804">
        <v>26368</v>
      </c>
      <c r="G123" s="804">
        <v>12285</v>
      </c>
      <c r="H123" s="804">
        <v>14633</v>
      </c>
      <c r="I123" s="804">
        <v>24741</v>
      </c>
      <c r="J123" s="804">
        <v>25556</v>
      </c>
      <c r="K123" s="804">
        <v>2847</v>
      </c>
      <c r="L123" s="804">
        <v>2248</v>
      </c>
      <c r="M123" s="804">
        <v>40338</v>
      </c>
      <c r="N123" s="804">
        <v>30662</v>
      </c>
      <c r="O123" s="804">
        <v>21971</v>
      </c>
      <c r="P123" s="804">
        <v>17040</v>
      </c>
      <c r="Q123" s="805">
        <v>61.039500509683663</v>
      </c>
      <c r="R123" s="791">
        <v>56.79981106024313</v>
      </c>
    </row>
    <row r="124" spans="1:18">
      <c r="A124" s="1400"/>
      <c r="B124" s="800" t="s">
        <v>308</v>
      </c>
      <c r="C124" s="801">
        <v>94973</v>
      </c>
      <c r="D124" s="801">
        <v>79244</v>
      </c>
      <c r="E124" s="801">
        <v>21451</v>
      </c>
      <c r="F124" s="801">
        <v>16976</v>
      </c>
      <c r="G124" s="801">
        <v>10725</v>
      </c>
      <c r="H124" s="801">
        <v>12222</v>
      </c>
      <c r="I124" s="801">
        <v>13205</v>
      </c>
      <c r="J124" s="801">
        <v>13756</v>
      </c>
      <c r="K124" s="801">
        <v>2279</v>
      </c>
      <c r="L124" s="801">
        <v>1852</v>
      </c>
      <c r="M124" s="801">
        <v>30747</v>
      </c>
      <c r="N124" s="801">
        <v>21875</v>
      </c>
      <c r="O124" s="801">
        <v>16566</v>
      </c>
      <c r="P124" s="801">
        <v>12563</v>
      </c>
      <c r="Q124" s="802">
        <v>57.110973562736397</v>
      </c>
      <c r="R124" s="791">
        <v>56.084252109092802</v>
      </c>
    </row>
    <row r="125" spans="1:18">
      <c r="A125" s="1400"/>
      <c r="B125" s="803" t="s">
        <v>309</v>
      </c>
      <c r="C125" s="804">
        <v>128333</v>
      </c>
      <c r="D125" s="804">
        <v>126507</v>
      </c>
      <c r="E125" s="804">
        <v>29617</v>
      </c>
      <c r="F125" s="804">
        <v>26162</v>
      </c>
      <c r="G125" s="804">
        <v>8388</v>
      </c>
      <c r="H125" s="804">
        <v>10013</v>
      </c>
      <c r="I125" s="804">
        <v>18163</v>
      </c>
      <c r="J125" s="804">
        <v>19593</v>
      </c>
      <c r="K125" s="804">
        <v>4793</v>
      </c>
      <c r="L125" s="804">
        <v>6364</v>
      </c>
      <c r="M125" s="804">
        <v>41446</v>
      </c>
      <c r="N125" s="804">
        <v>38815</v>
      </c>
      <c r="O125" s="804">
        <v>25926</v>
      </c>
      <c r="P125" s="804">
        <v>25560</v>
      </c>
      <c r="Q125" s="805">
        <v>70.276685093748583</v>
      </c>
      <c r="R125" s="791">
        <v>77.79538724006953</v>
      </c>
    </row>
    <row r="126" spans="1:18">
      <c r="A126" s="1400"/>
      <c r="B126" s="800" t="s">
        <v>310</v>
      </c>
      <c r="C126" s="801">
        <v>148636</v>
      </c>
      <c r="D126" s="801">
        <v>141757</v>
      </c>
      <c r="E126" s="801">
        <v>41370</v>
      </c>
      <c r="F126" s="801">
        <v>35437</v>
      </c>
      <c r="G126" s="801">
        <v>8047</v>
      </c>
      <c r="H126" s="801">
        <v>8898</v>
      </c>
      <c r="I126" s="801">
        <v>21021</v>
      </c>
      <c r="J126" s="801">
        <v>23214</v>
      </c>
      <c r="K126" s="801">
        <v>5428</v>
      </c>
      <c r="L126" s="801">
        <v>6095</v>
      </c>
      <c r="M126" s="801">
        <v>44721</v>
      </c>
      <c r="N126" s="801">
        <v>42536</v>
      </c>
      <c r="O126" s="801">
        <v>28049</v>
      </c>
      <c r="P126" s="801">
        <v>25577</v>
      </c>
      <c r="Q126" s="802">
        <v>62.274220335855055</v>
      </c>
      <c r="R126" s="791">
        <v>68.017801857584601</v>
      </c>
    </row>
    <row r="127" spans="1:18">
      <c r="A127" s="1400"/>
      <c r="B127" s="803" t="s">
        <v>311</v>
      </c>
      <c r="C127" s="804">
        <v>125311</v>
      </c>
      <c r="D127" s="804">
        <v>117844</v>
      </c>
      <c r="E127" s="804">
        <v>33672</v>
      </c>
      <c r="F127" s="804">
        <v>31585</v>
      </c>
      <c r="G127" s="804">
        <v>7400</v>
      </c>
      <c r="H127" s="804">
        <v>8454</v>
      </c>
      <c r="I127" s="804">
        <v>19631</v>
      </c>
      <c r="J127" s="804">
        <v>21641</v>
      </c>
      <c r="K127" s="804">
        <v>3570</v>
      </c>
      <c r="L127" s="804">
        <v>4138</v>
      </c>
      <c r="M127" s="804">
        <v>37577</v>
      </c>
      <c r="N127" s="804">
        <v>32123</v>
      </c>
      <c r="O127" s="804">
        <v>23461</v>
      </c>
      <c r="P127" s="804">
        <v>19903</v>
      </c>
      <c r="Q127" s="805">
        <v>59.559052790441406</v>
      </c>
      <c r="R127" s="791">
        <v>60.978273420643568</v>
      </c>
    </row>
    <row r="128" spans="1:18">
      <c r="A128" s="1401"/>
      <c r="B128" s="806" t="s">
        <v>313</v>
      </c>
      <c r="C128" s="807">
        <v>104089</v>
      </c>
      <c r="D128" s="807">
        <v>103474</v>
      </c>
      <c r="E128" s="807">
        <v>31096</v>
      </c>
      <c r="F128" s="807">
        <v>31053</v>
      </c>
      <c r="G128" s="807">
        <v>10175</v>
      </c>
      <c r="H128" s="807">
        <v>13004</v>
      </c>
      <c r="I128" s="807">
        <v>15444</v>
      </c>
      <c r="J128" s="807">
        <v>17097</v>
      </c>
      <c r="K128" s="807">
        <v>2608</v>
      </c>
      <c r="L128" s="807">
        <v>2811</v>
      </c>
      <c r="M128" s="807">
        <v>27385</v>
      </c>
      <c r="N128" s="807">
        <v>24085</v>
      </c>
      <c r="O128" s="807">
        <v>17381</v>
      </c>
      <c r="P128" s="807">
        <v>15424</v>
      </c>
      <c r="Q128" s="808">
        <v>53.373986480792119</v>
      </c>
      <c r="R128" s="809">
        <v>51.609145626514575</v>
      </c>
    </row>
    <row r="129" spans="1:18" s="1047" customFormat="1" ht="15" customHeight="1">
      <c r="A129" s="1399" t="s">
        <v>454</v>
      </c>
      <c r="B129" s="797" t="s">
        <v>301</v>
      </c>
      <c r="C129" s="798">
        <v>118064</v>
      </c>
      <c r="D129" s="798">
        <v>108317</v>
      </c>
      <c r="E129" s="798">
        <v>28924</v>
      </c>
      <c r="F129" s="798">
        <v>27967</v>
      </c>
      <c r="G129" s="798">
        <v>12003</v>
      </c>
      <c r="H129" s="798">
        <v>11563</v>
      </c>
      <c r="I129" s="798">
        <v>16405</v>
      </c>
      <c r="J129" s="798">
        <v>17736</v>
      </c>
      <c r="K129" s="798">
        <v>3056</v>
      </c>
      <c r="L129" s="798">
        <v>3109</v>
      </c>
      <c r="M129" s="798">
        <v>35775</v>
      </c>
      <c r="N129" s="798">
        <v>29678</v>
      </c>
      <c r="O129" s="798">
        <v>21901</v>
      </c>
      <c r="P129" s="798">
        <v>18264</v>
      </c>
      <c r="Q129" s="799">
        <v>55.790190103994185</v>
      </c>
      <c r="R129" s="799">
        <v>56.350857142856917</v>
      </c>
    </row>
    <row r="130" spans="1:18" s="1047" customFormat="1" ht="15" customHeight="1">
      <c r="A130" s="1400"/>
      <c r="B130" s="800" t="s">
        <v>302</v>
      </c>
      <c r="C130" s="801">
        <v>105522</v>
      </c>
      <c r="D130" s="801">
        <v>96857</v>
      </c>
      <c r="E130" s="801">
        <v>22624</v>
      </c>
      <c r="F130" s="801">
        <v>21904</v>
      </c>
      <c r="G130" s="801">
        <v>9131</v>
      </c>
      <c r="H130" s="801">
        <v>8575</v>
      </c>
      <c r="I130" s="801">
        <v>15950</v>
      </c>
      <c r="J130" s="801">
        <v>16750</v>
      </c>
      <c r="K130" s="801">
        <v>2679</v>
      </c>
      <c r="L130" s="801">
        <v>2777</v>
      </c>
      <c r="M130" s="801">
        <v>34490</v>
      </c>
      <c r="N130" s="801">
        <v>28655</v>
      </c>
      <c r="O130" s="801">
        <v>20648</v>
      </c>
      <c r="P130" s="801">
        <v>18196</v>
      </c>
      <c r="Q130" s="802">
        <v>61.369065576373494</v>
      </c>
      <c r="R130" s="802">
        <v>61.462824461064478</v>
      </c>
    </row>
    <row r="131" spans="1:18" s="1047" customFormat="1" ht="15" customHeight="1">
      <c r="A131" s="1400"/>
      <c r="B131" s="803" t="s">
        <v>303</v>
      </c>
      <c r="C131" s="804">
        <v>113414</v>
      </c>
      <c r="D131" s="804">
        <v>104286</v>
      </c>
      <c r="E131" s="804">
        <v>25331</v>
      </c>
      <c r="F131" s="804">
        <v>24817</v>
      </c>
      <c r="G131" s="804">
        <v>10164</v>
      </c>
      <c r="H131" s="804">
        <v>9220</v>
      </c>
      <c r="I131" s="804">
        <v>17218</v>
      </c>
      <c r="J131" s="804">
        <v>18187</v>
      </c>
      <c r="K131" s="804">
        <v>3077</v>
      </c>
      <c r="L131" s="804">
        <v>3362</v>
      </c>
      <c r="M131" s="804">
        <v>35797</v>
      </c>
      <c r="N131" s="804">
        <v>29929</v>
      </c>
      <c r="O131" s="804">
        <v>21827</v>
      </c>
      <c r="P131" s="804">
        <v>18771</v>
      </c>
      <c r="Q131" s="805">
        <v>59.295232120451416</v>
      </c>
      <c r="R131" s="791">
        <v>61.422534451121052</v>
      </c>
    </row>
    <row r="132" spans="1:18" s="1047" customFormat="1" ht="15" customHeight="1">
      <c r="A132" s="1400"/>
      <c r="B132" s="800" t="s">
        <v>304</v>
      </c>
      <c r="C132" s="801">
        <v>113283</v>
      </c>
      <c r="D132" s="801">
        <v>104336</v>
      </c>
      <c r="E132" s="801">
        <v>27195</v>
      </c>
      <c r="F132" s="801">
        <v>26611</v>
      </c>
      <c r="G132" s="801">
        <v>10616</v>
      </c>
      <c r="H132" s="801">
        <v>10984</v>
      </c>
      <c r="I132" s="801">
        <v>17653</v>
      </c>
      <c r="J132" s="801">
        <v>18061</v>
      </c>
      <c r="K132" s="801">
        <v>2442</v>
      </c>
      <c r="L132" s="801">
        <v>2448</v>
      </c>
      <c r="M132" s="801">
        <v>34380</v>
      </c>
      <c r="N132" s="801">
        <v>28767</v>
      </c>
      <c r="O132" s="801">
        <v>20997</v>
      </c>
      <c r="P132" s="801">
        <v>17465</v>
      </c>
      <c r="Q132" s="802">
        <v>54.67825441232312</v>
      </c>
      <c r="R132" s="791">
        <v>53.255954839597202</v>
      </c>
    </row>
    <row r="133" spans="1:18" s="1047" customFormat="1" ht="15" customHeight="1">
      <c r="A133" s="1400"/>
      <c r="B133" s="803" t="s">
        <v>305</v>
      </c>
      <c r="C133" s="804">
        <v>120203</v>
      </c>
      <c r="D133" s="804">
        <v>107805</v>
      </c>
      <c r="E133" s="804">
        <v>31247</v>
      </c>
      <c r="F133" s="804">
        <v>29505</v>
      </c>
      <c r="G133" s="804">
        <v>11021</v>
      </c>
      <c r="H133" s="804">
        <v>10782</v>
      </c>
      <c r="I133" s="804">
        <v>19276</v>
      </c>
      <c r="J133" s="804">
        <v>19876</v>
      </c>
      <c r="K133" s="804">
        <v>2358</v>
      </c>
      <c r="L133" s="804">
        <v>2217</v>
      </c>
      <c r="M133" s="804">
        <v>36041</v>
      </c>
      <c r="N133" s="804">
        <v>29033</v>
      </c>
      <c r="O133" s="804">
        <v>20260</v>
      </c>
      <c r="P133" s="804">
        <v>16392</v>
      </c>
      <c r="Q133" s="805">
        <v>51.32413695971983</v>
      </c>
      <c r="R133" s="791">
        <v>50.705610772684224</v>
      </c>
    </row>
    <row r="134" spans="1:18" s="1047" customFormat="1" ht="15" customHeight="1">
      <c r="A134" s="1400"/>
      <c r="B134" s="800" t="s">
        <v>306</v>
      </c>
      <c r="C134" s="801">
        <v>131983</v>
      </c>
      <c r="D134" s="801">
        <v>118644</v>
      </c>
      <c r="E134" s="801">
        <v>30714</v>
      </c>
      <c r="F134" s="801">
        <v>29764</v>
      </c>
      <c r="G134" s="801">
        <v>12732</v>
      </c>
      <c r="H134" s="801">
        <v>13324</v>
      </c>
      <c r="I134" s="801">
        <v>25184</v>
      </c>
      <c r="J134" s="801">
        <v>25221</v>
      </c>
      <c r="K134" s="801">
        <v>2335</v>
      </c>
      <c r="L134" s="801">
        <v>2378</v>
      </c>
      <c r="M134" s="801">
        <v>40651</v>
      </c>
      <c r="N134" s="801">
        <v>31595</v>
      </c>
      <c r="O134" s="801">
        <v>20367</v>
      </c>
      <c r="P134" s="801">
        <v>16362</v>
      </c>
      <c r="Q134" s="802">
        <v>53.357500176142963</v>
      </c>
      <c r="R134" s="791">
        <v>52.394174317766947</v>
      </c>
    </row>
    <row r="135" spans="1:18" s="1047" customFormat="1" ht="15" customHeight="1">
      <c r="A135" s="1400"/>
      <c r="B135" s="803" t="s">
        <v>307</v>
      </c>
      <c r="C135" s="804">
        <v>138438</v>
      </c>
      <c r="D135" s="804">
        <v>122981</v>
      </c>
      <c r="E135" s="804">
        <v>28206</v>
      </c>
      <c r="F135" s="804">
        <v>25897</v>
      </c>
      <c r="G135" s="804">
        <v>17458</v>
      </c>
      <c r="H135" s="804">
        <v>19011</v>
      </c>
      <c r="I135" s="804">
        <v>26862</v>
      </c>
      <c r="J135" s="804">
        <v>26920</v>
      </c>
      <c r="K135" s="804">
        <v>2840</v>
      </c>
      <c r="L135" s="804">
        <v>2424</v>
      </c>
      <c r="M135" s="804">
        <v>41922</v>
      </c>
      <c r="N135" s="804">
        <v>32233</v>
      </c>
      <c r="O135" s="804">
        <v>21150</v>
      </c>
      <c r="P135" s="804">
        <v>16496</v>
      </c>
      <c r="Q135" s="805">
        <v>56.573255844810554</v>
      </c>
      <c r="R135" s="791">
        <v>52.569964445402434</v>
      </c>
    </row>
    <row r="136" spans="1:18" s="1047" customFormat="1" ht="15" customHeight="1">
      <c r="A136" s="1400"/>
      <c r="B136" s="800" t="s">
        <v>308</v>
      </c>
      <c r="C136" s="801">
        <v>89211</v>
      </c>
      <c r="D136" s="801">
        <v>78078</v>
      </c>
      <c r="E136" s="801">
        <v>15089</v>
      </c>
      <c r="F136" s="801">
        <v>13375</v>
      </c>
      <c r="G136" s="801">
        <v>14692</v>
      </c>
      <c r="H136" s="801">
        <v>15335</v>
      </c>
      <c r="I136" s="801">
        <v>14501</v>
      </c>
      <c r="J136" s="801">
        <v>14914</v>
      </c>
      <c r="K136" s="801">
        <v>2020</v>
      </c>
      <c r="L136" s="801">
        <v>1672</v>
      </c>
      <c r="M136" s="801">
        <v>28038</v>
      </c>
      <c r="N136" s="801">
        <v>21538</v>
      </c>
      <c r="O136" s="801">
        <v>14871</v>
      </c>
      <c r="P136" s="801">
        <v>11244</v>
      </c>
      <c r="Q136" s="802">
        <v>56.060839704547931</v>
      </c>
      <c r="R136" s="791">
        <v>52.609855174849841</v>
      </c>
    </row>
    <row r="137" spans="1:18" s="1047" customFormat="1" ht="15" customHeight="1">
      <c r="A137" s="1400"/>
      <c r="B137" s="803" t="s">
        <v>309</v>
      </c>
      <c r="C137" s="804">
        <v>134158</v>
      </c>
      <c r="D137" s="804">
        <v>135510</v>
      </c>
      <c r="E137" s="804">
        <v>26437</v>
      </c>
      <c r="F137" s="804">
        <v>23985</v>
      </c>
      <c r="G137" s="804">
        <v>12846</v>
      </c>
      <c r="H137" s="804">
        <v>14507</v>
      </c>
      <c r="I137" s="804">
        <v>20421</v>
      </c>
      <c r="J137" s="804">
        <v>22751</v>
      </c>
      <c r="K137" s="804">
        <v>4869</v>
      </c>
      <c r="L137" s="804">
        <v>6513</v>
      </c>
      <c r="M137" s="804">
        <v>42631</v>
      </c>
      <c r="N137" s="804">
        <v>41265</v>
      </c>
      <c r="O137" s="804">
        <v>26954</v>
      </c>
      <c r="P137" s="804">
        <v>26489</v>
      </c>
      <c r="Q137" s="805">
        <v>67.881668808945633</v>
      </c>
      <c r="R137" s="791">
        <v>74.156089497609415</v>
      </c>
    </row>
    <row r="138" spans="1:18" s="1047" customFormat="1" ht="15" customHeight="1">
      <c r="A138" s="1400"/>
      <c r="B138" s="800" t="s">
        <v>310</v>
      </c>
      <c r="C138" s="801">
        <v>148977</v>
      </c>
      <c r="D138" s="801">
        <v>147358</v>
      </c>
      <c r="E138" s="801">
        <v>36860</v>
      </c>
      <c r="F138" s="801">
        <v>35761</v>
      </c>
      <c r="G138" s="801">
        <v>12324</v>
      </c>
      <c r="H138" s="801">
        <v>13296</v>
      </c>
      <c r="I138" s="801">
        <v>22734</v>
      </c>
      <c r="J138" s="801">
        <v>24919</v>
      </c>
      <c r="K138" s="801">
        <v>4711</v>
      </c>
      <c r="L138" s="801">
        <v>5494</v>
      </c>
      <c r="M138" s="801">
        <v>43689</v>
      </c>
      <c r="N138" s="801">
        <v>43079</v>
      </c>
      <c r="O138" s="801">
        <v>28659</v>
      </c>
      <c r="P138" s="801">
        <v>24809</v>
      </c>
      <c r="Q138" s="802">
        <v>60.606806822482589</v>
      </c>
      <c r="R138" s="791">
        <v>61.110721026802821</v>
      </c>
    </row>
    <row r="139" spans="1:18" s="1047" customFormat="1" ht="15" customHeight="1">
      <c r="A139" s="1400"/>
      <c r="B139" s="803" t="s">
        <v>311</v>
      </c>
      <c r="C139" s="804">
        <v>123377</v>
      </c>
      <c r="D139" s="804">
        <v>118238</v>
      </c>
      <c r="E139" s="804">
        <v>33392</v>
      </c>
      <c r="F139" s="804">
        <v>32182</v>
      </c>
      <c r="G139" s="804">
        <v>11795</v>
      </c>
      <c r="H139" s="804">
        <v>12226</v>
      </c>
      <c r="I139" s="804">
        <v>20271</v>
      </c>
      <c r="J139" s="804">
        <v>21561</v>
      </c>
      <c r="K139" s="804">
        <v>3170</v>
      </c>
      <c r="L139" s="804">
        <v>3349</v>
      </c>
      <c r="M139" s="804">
        <v>34357</v>
      </c>
      <c r="N139" s="804">
        <v>31062</v>
      </c>
      <c r="O139" s="804">
        <v>20392</v>
      </c>
      <c r="P139" s="804">
        <v>17858</v>
      </c>
      <c r="Q139" s="805">
        <v>51.028574342833586</v>
      </c>
      <c r="R139" s="791">
        <v>52.00163016821066</v>
      </c>
    </row>
    <row r="140" spans="1:18" s="1047" customFormat="1" ht="15" customHeight="1">
      <c r="A140" s="1401"/>
      <c r="B140" s="806" t="s">
        <v>313</v>
      </c>
      <c r="C140" s="807">
        <v>110560</v>
      </c>
      <c r="D140" s="807">
        <v>111661</v>
      </c>
      <c r="E140" s="807">
        <v>33499</v>
      </c>
      <c r="F140" s="807">
        <v>33168</v>
      </c>
      <c r="G140" s="807">
        <v>15456</v>
      </c>
      <c r="H140" s="807">
        <v>18331</v>
      </c>
      <c r="I140" s="807">
        <v>16342</v>
      </c>
      <c r="J140" s="807">
        <v>18385</v>
      </c>
      <c r="K140" s="807">
        <v>2144</v>
      </c>
      <c r="L140" s="807">
        <v>2192</v>
      </c>
      <c r="M140" s="807">
        <v>26759</v>
      </c>
      <c r="N140" s="807">
        <v>25319</v>
      </c>
      <c r="O140" s="807">
        <v>16360</v>
      </c>
      <c r="P140" s="807">
        <v>14266</v>
      </c>
      <c r="Q140" s="808">
        <v>42.986121202236518</v>
      </c>
      <c r="R140" s="809">
        <v>41.937135801098911</v>
      </c>
    </row>
    <row r="141" spans="1:18" s="1047" customFormat="1" ht="15" customHeight="1">
      <c r="A141" s="1399" t="s">
        <v>455</v>
      </c>
      <c r="B141" s="1072" t="s">
        <v>301</v>
      </c>
      <c r="C141" s="798">
        <v>112456</v>
      </c>
      <c r="D141" s="798">
        <v>104148</v>
      </c>
      <c r="E141" s="798">
        <v>26103</v>
      </c>
      <c r="F141" s="798">
        <v>25720</v>
      </c>
      <c r="G141" s="798">
        <v>11888</v>
      </c>
      <c r="H141" s="798">
        <v>11901</v>
      </c>
      <c r="I141" s="798">
        <v>16940</v>
      </c>
      <c r="J141" s="798">
        <v>17568</v>
      </c>
      <c r="K141" s="798">
        <v>2634</v>
      </c>
      <c r="L141" s="798">
        <v>2790</v>
      </c>
      <c r="M141" s="798">
        <v>34283</v>
      </c>
      <c r="N141" s="798">
        <v>28376</v>
      </c>
      <c r="O141" s="798">
        <v>20608</v>
      </c>
      <c r="P141" s="798">
        <v>17793</v>
      </c>
      <c r="Q141" s="799">
        <v>55.6</v>
      </c>
      <c r="R141" s="799">
        <v>55.2</v>
      </c>
    </row>
    <row r="142" spans="1:18" ht="15" customHeight="1">
      <c r="A142" s="1400"/>
      <c r="B142" s="1073" t="s">
        <v>302</v>
      </c>
      <c r="C142" s="801">
        <v>107550</v>
      </c>
      <c r="D142" s="801">
        <v>99150</v>
      </c>
      <c r="E142" s="801">
        <v>25470</v>
      </c>
      <c r="F142" s="801">
        <v>24506</v>
      </c>
      <c r="G142" s="801">
        <v>8961</v>
      </c>
      <c r="H142" s="801">
        <v>9031</v>
      </c>
      <c r="I142" s="801">
        <v>17430</v>
      </c>
      <c r="J142" s="801">
        <v>17582</v>
      </c>
      <c r="K142" s="801">
        <v>2997</v>
      </c>
      <c r="L142" s="801">
        <v>3241</v>
      </c>
      <c r="M142" s="801">
        <v>31356</v>
      </c>
      <c r="N142" s="801">
        <v>26491</v>
      </c>
      <c r="O142" s="801">
        <v>21336</v>
      </c>
      <c r="P142" s="801">
        <v>18299</v>
      </c>
      <c r="Q142" s="802">
        <v>61.2</v>
      </c>
      <c r="R142" s="802">
        <v>60.7</v>
      </c>
    </row>
    <row r="143" spans="1:18" ht="15" customHeight="1">
      <c r="A143" s="1400"/>
      <c r="B143" s="1074" t="s">
        <v>303</v>
      </c>
      <c r="C143" s="804">
        <v>78611</v>
      </c>
      <c r="D143" s="804">
        <v>72576</v>
      </c>
      <c r="E143" s="804">
        <v>16127</v>
      </c>
      <c r="F143" s="804">
        <v>14960</v>
      </c>
      <c r="G143" s="804">
        <v>9768</v>
      </c>
      <c r="H143" s="804">
        <v>8620</v>
      </c>
      <c r="I143" s="804">
        <v>11760</v>
      </c>
      <c r="J143" s="804">
        <v>12233</v>
      </c>
      <c r="K143" s="804">
        <v>1749</v>
      </c>
      <c r="L143" s="804">
        <v>1958</v>
      </c>
      <c r="M143" s="804">
        <v>23168</v>
      </c>
      <c r="N143" s="804">
        <v>21091</v>
      </c>
      <c r="O143" s="804">
        <v>16039</v>
      </c>
      <c r="P143" s="804">
        <v>13714</v>
      </c>
      <c r="Q143" s="805">
        <v>57.2</v>
      </c>
      <c r="R143" s="791">
        <v>60</v>
      </c>
    </row>
    <row r="144" spans="1:18" ht="15" customHeight="1">
      <c r="A144" s="1400"/>
      <c r="B144" s="1073" t="s">
        <v>304</v>
      </c>
      <c r="C144" s="801">
        <v>39774</v>
      </c>
      <c r="D144" s="801">
        <v>29578</v>
      </c>
      <c r="E144" s="801">
        <v>3901</v>
      </c>
      <c r="F144" s="801">
        <v>3103</v>
      </c>
      <c r="G144" s="801">
        <v>8262</v>
      </c>
      <c r="H144" s="801">
        <v>5263</v>
      </c>
      <c r="I144" s="801">
        <v>4983</v>
      </c>
      <c r="J144" s="801">
        <v>5011</v>
      </c>
      <c r="K144" s="801">
        <v>588</v>
      </c>
      <c r="L144" s="801">
        <v>650</v>
      </c>
      <c r="M144" s="801">
        <v>15655</v>
      </c>
      <c r="N144" s="801">
        <v>11019</v>
      </c>
      <c r="O144" s="801">
        <v>6385</v>
      </c>
      <c r="P144" s="801">
        <v>4532</v>
      </c>
      <c r="Q144" s="802">
        <v>52.3</v>
      </c>
      <c r="R144" s="791">
        <v>63.7</v>
      </c>
    </row>
    <row r="145" spans="1:18" ht="15" customHeight="1">
      <c r="A145" s="1400"/>
      <c r="B145" s="1074" t="s">
        <v>305</v>
      </c>
      <c r="C145" s="804">
        <v>49986</v>
      </c>
      <c r="D145" s="804">
        <v>32498</v>
      </c>
      <c r="E145" s="804">
        <v>4919</v>
      </c>
      <c r="F145" s="804">
        <v>2968</v>
      </c>
      <c r="G145" s="804">
        <v>8883</v>
      </c>
      <c r="H145" s="804">
        <v>5880</v>
      </c>
      <c r="I145" s="804">
        <v>7152</v>
      </c>
      <c r="J145" s="804">
        <v>5802</v>
      </c>
      <c r="K145" s="804">
        <v>840</v>
      </c>
      <c r="L145" s="804">
        <v>769</v>
      </c>
      <c r="M145" s="804">
        <v>20019</v>
      </c>
      <c r="N145" s="804">
        <v>10452</v>
      </c>
      <c r="O145" s="804">
        <v>8173</v>
      </c>
      <c r="P145" s="804">
        <v>6627</v>
      </c>
      <c r="Q145" s="805">
        <v>61.9</v>
      </c>
      <c r="R145" s="791">
        <v>64.8</v>
      </c>
    </row>
    <row r="146" spans="1:18" ht="15" customHeight="1">
      <c r="A146" s="1400"/>
      <c r="B146" s="1073" t="s">
        <v>306</v>
      </c>
      <c r="C146" s="801">
        <v>71259</v>
      </c>
      <c r="D146" s="801">
        <v>53986</v>
      </c>
      <c r="E146" s="801">
        <v>7200</v>
      </c>
      <c r="F146" s="801">
        <v>4852</v>
      </c>
      <c r="G146" s="801">
        <v>9152</v>
      </c>
      <c r="H146" s="801">
        <v>7035</v>
      </c>
      <c r="I146" s="801">
        <v>14901</v>
      </c>
      <c r="J146" s="801">
        <v>13473</v>
      </c>
      <c r="K146" s="801">
        <v>1480</v>
      </c>
      <c r="L146" s="801">
        <v>1577</v>
      </c>
      <c r="M146" s="801">
        <v>25781</v>
      </c>
      <c r="N146" s="801">
        <v>16405</v>
      </c>
      <c r="O146" s="801">
        <v>12745</v>
      </c>
      <c r="P146" s="801">
        <v>10644</v>
      </c>
      <c r="Q146" s="802">
        <v>72.400000000000006</v>
      </c>
      <c r="R146" s="791">
        <v>75.3</v>
      </c>
    </row>
    <row r="147" spans="1:18" ht="15" customHeight="1">
      <c r="A147" s="1400"/>
      <c r="B147" s="1074" t="s">
        <v>307</v>
      </c>
      <c r="C147" s="804">
        <v>92881</v>
      </c>
      <c r="D147" s="804">
        <v>72465</v>
      </c>
      <c r="E147" s="804">
        <v>12636</v>
      </c>
      <c r="F147" s="804">
        <v>8081</v>
      </c>
      <c r="G147" s="804">
        <v>13391</v>
      </c>
      <c r="H147" s="804">
        <v>11720</v>
      </c>
      <c r="I147" s="804">
        <v>19428</v>
      </c>
      <c r="J147" s="804">
        <v>18901</v>
      </c>
      <c r="K147" s="804">
        <v>1531</v>
      </c>
      <c r="L147" s="804">
        <v>1353</v>
      </c>
      <c r="M147" s="804">
        <v>31605</v>
      </c>
      <c r="N147" s="804">
        <v>20412</v>
      </c>
      <c r="O147" s="804">
        <v>14290</v>
      </c>
      <c r="P147" s="804">
        <v>11998</v>
      </c>
      <c r="Q147" s="805">
        <v>61.5</v>
      </c>
      <c r="R147" s="791">
        <v>64.900000000000006</v>
      </c>
    </row>
    <row r="148" spans="1:18" ht="15" customHeight="1">
      <c r="A148" s="1400"/>
      <c r="B148" s="1073" t="s">
        <v>308</v>
      </c>
      <c r="C148" s="801">
        <v>65742</v>
      </c>
      <c r="D148" s="801">
        <v>53330</v>
      </c>
      <c r="E148" s="801">
        <v>10148</v>
      </c>
      <c r="F148" s="801">
        <v>6659</v>
      </c>
      <c r="G148" s="801">
        <v>12112</v>
      </c>
      <c r="H148" s="801">
        <v>11415</v>
      </c>
      <c r="I148" s="801">
        <v>10221</v>
      </c>
      <c r="J148" s="801">
        <v>10338</v>
      </c>
      <c r="K148" s="801">
        <v>1218</v>
      </c>
      <c r="L148" s="801">
        <v>968</v>
      </c>
      <c r="M148" s="801">
        <v>22018</v>
      </c>
      <c r="N148" s="801">
        <v>15191</v>
      </c>
      <c r="O148" s="801">
        <v>10025</v>
      </c>
      <c r="P148" s="801">
        <v>8759</v>
      </c>
      <c r="Q148" s="802">
        <v>56.4</v>
      </c>
      <c r="R148" s="791">
        <v>55.9</v>
      </c>
    </row>
    <row r="149" spans="1:18" ht="15" customHeight="1">
      <c r="A149" s="1400"/>
      <c r="B149" s="1074" t="s">
        <v>309</v>
      </c>
      <c r="C149" s="804">
        <v>96218</v>
      </c>
      <c r="D149" s="804">
        <v>94364</v>
      </c>
      <c r="E149" s="804">
        <v>13597</v>
      </c>
      <c r="F149" s="804">
        <v>9880</v>
      </c>
      <c r="G149" s="804">
        <v>13746</v>
      </c>
      <c r="H149" s="804">
        <v>13052</v>
      </c>
      <c r="I149" s="804">
        <v>15116</v>
      </c>
      <c r="J149" s="804">
        <v>16814</v>
      </c>
      <c r="K149" s="804">
        <v>3285</v>
      </c>
      <c r="L149" s="804">
        <v>4198</v>
      </c>
      <c r="M149" s="804">
        <v>33182</v>
      </c>
      <c r="N149" s="804">
        <v>31343</v>
      </c>
      <c r="O149" s="804">
        <v>17292</v>
      </c>
      <c r="P149" s="804">
        <v>19077</v>
      </c>
      <c r="Q149" s="805">
        <v>78</v>
      </c>
      <c r="R149" s="791">
        <v>85</v>
      </c>
    </row>
    <row r="150" spans="1:18" ht="15" customHeight="1">
      <c r="A150" s="1400"/>
      <c r="B150" s="1073" t="s">
        <v>310</v>
      </c>
      <c r="C150" s="801">
        <v>94185</v>
      </c>
      <c r="D150" s="801">
        <v>86984</v>
      </c>
      <c r="E150" s="801">
        <v>16091</v>
      </c>
      <c r="F150" s="801">
        <v>11558</v>
      </c>
      <c r="G150" s="801">
        <v>12558</v>
      </c>
      <c r="H150" s="801">
        <v>10611</v>
      </c>
      <c r="I150" s="801">
        <v>15024</v>
      </c>
      <c r="J150" s="801">
        <v>15958</v>
      </c>
      <c r="K150" s="801">
        <v>3398</v>
      </c>
      <c r="L150" s="801">
        <v>3695</v>
      </c>
      <c r="M150" s="801">
        <v>31200</v>
      </c>
      <c r="N150" s="801">
        <v>29177</v>
      </c>
      <c r="O150" s="801">
        <v>15914</v>
      </c>
      <c r="P150" s="801">
        <v>15985</v>
      </c>
      <c r="Q150" s="802">
        <v>70.400000000000006</v>
      </c>
      <c r="R150" s="791">
        <v>77.7</v>
      </c>
    </row>
    <row r="151" spans="1:18" ht="15" customHeight="1">
      <c r="A151" s="1400"/>
      <c r="B151" s="1074" t="s">
        <v>311</v>
      </c>
      <c r="C151" s="804">
        <v>88040</v>
      </c>
      <c r="D151" s="804">
        <v>76760</v>
      </c>
      <c r="E151" s="804">
        <v>14549</v>
      </c>
      <c r="F151" s="804">
        <v>10901</v>
      </c>
      <c r="G151" s="804">
        <v>13747</v>
      </c>
      <c r="H151" s="804">
        <v>11618</v>
      </c>
      <c r="I151" s="804">
        <v>13675</v>
      </c>
      <c r="J151" s="804">
        <v>14215</v>
      </c>
      <c r="K151" s="804">
        <v>2606</v>
      </c>
      <c r="L151" s="804">
        <v>2771</v>
      </c>
      <c r="M151" s="804">
        <v>29456</v>
      </c>
      <c r="N151" s="804">
        <v>23492</v>
      </c>
      <c r="O151" s="804">
        <v>14007</v>
      </c>
      <c r="P151" s="804">
        <v>13763</v>
      </c>
      <c r="Q151" s="805">
        <v>63.1</v>
      </c>
      <c r="R151" s="791">
        <v>67.099999999999994</v>
      </c>
    </row>
    <row r="152" spans="1:18" ht="15" customHeight="1">
      <c r="A152" s="1401"/>
      <c r="B152" s="1075" t="s">
        <v>313</v>
      </c>
      <c r="C152" s="807">
        <v>81169</v>
      </c>
      <c r="D152" s="807">
        <v>72300</v>
      </c>
      <c r="E152" s="807">
        <v>15663</v>
      </c>
      <c r="F152" s="807">
        <v>11817</v>
      </c>
      <c r="G152" s="807">
        <v>15282</v>
      </c>
      <c r="H152" s="807">
        <v>14649</v>
      </c>
      <c r="I152" s="807">
        <v>11700</v>
      </c>
      <c r="J152" s="807">
        <v>12113</v>
      </c>
      <c r="K152" s="807">
        <v>1851</v>
      </c>
      <c r="L152" s="807">
        <v>2050</v>
      </c>
      <c r="M152" s="807">
        <v>23300</v>
      </c>
      <c r="N152" s="807">
        <v>19557</v>
      </c>
      <c r="O152" s="807">
        <v>13373</v>
      </c>
      <c r="P152" s="807">
        <v>12114</v>
      </c>
      <c r="Q152" s="808">
        <v>53.9</v>
      </c>
      <c r="R152" s="809">
        <v>57.4</v>
      </c>
    </row>
    <row r="153" spans="1:18" s="1047" customFormat="1" ht="15" customHeight="1">
      <c r="A153" s="1399">
        <v>2021</v>
      </c>
      <c r="B153" s="1072" t="s">
        <v>301</v>
      </c>
      <c r="C153" s="798">
        <v>79126</v>
      </c>
      <c r="D153" s="798">
        <v>66546</v>
      </c>
      <c r="E153" s="798">
        <v>18429</v>
      </c>
      <c r="F153" s="798">
        <v>12342</v>
      </c>
      <c r="G153" s="798">
        <v>8505</v>
      </c>
      <c r="H153" s="798">
        <v>7871</v>
      </c>
      <c r="I153" s="798">
        <v>10507</v>
      </c>
      <c r="J153" s="798">
        <v>11496</v>
      </c>
      <c r="K153" s="798">
        <v>1936</v>
      </c>
      <c r="L153" s="798">
        <v>2147</v>
      </c>
      <c r="M153" s="798">
        <v>25341</v>
      </c>
      <c r="N153" s="798">
        <v>20302</v>
      </c>
      <c r="O153" s="798">
        <v>14408</v>
      </c>
      <c r="P153" s="798">
        <v>12388</v>
      </c>
      <c r="Q153" s="799">
        <v>57.124285750565051</v>
      </c>
      <c r="R153" s="799">
        <v>68.958559782608702</v>
      </c>
    </row>
    <row r="154" spans="1:18" ht="15" customHeight="1">
      <c r="A154" s="1400"/>
      <c r="B154" s="1073" t="s">
        <v>302</v>
      </c>
      <c r="C154" s="801">
        <v>81290</v>
      </c>
      <c r="D154" s="801">
        <v>66728</v>
      </c>
      <c r="E154" s="801">
        <v>16457</v>
      </c>
      <c r="F154" s="801">
        <v>11774</v>
      </c>
      <c r="G154" s="801">
        <v>6200</v>
      </c>
      <c r="H154" s="801">
        <v>5909</v>
      </c>
      <c r="I154" s="801">
        <v>12474</v>
      </c>
      <c r="J154" s="801">
        <v>11380</v>
      </c>
      <c r="K154" s="801">
        <v>2260</v>
      </c>
      <c r="L154" s="801">
        <v>2015</v>
      </c>
      <c r="M154" s="801">
        <v>28006</v>
      </c>
      <c r="N154" s="801">
        <v>21516</v>
      </c>
      <c r="O154" s="801">
        <v>15893</v>
      </c>
      <c r="P154" s="801">
        <v>14134</v>
      </c>
      <c r="Q154" s="802">
        <v>67.953518226311147</v>
      </c>
      <c r="R154" s="802">
        <v>70.973067764978438</v>
      </c>
    </row>
    <row r="155" spans="1:18" ht="15" customHeight="1">
      <c r="A155" s="1400"/>
      <c r="B155" s="1074" t="s">
        <v>303</v>
      </c>
      <c r="C155" s="804">
        <v>91550</v>
      </c>
      <c r="D155" s="804">
        <v>76291</v>
      </c>
      <c r="E155" s="804">
        <v>19494</v>
      </c>
      <c r="F155" s="804">
        <v>14233</v>
      </c>
      <c r="G155" s="804">
        <v>5855</v>
      </c>
      <c r="H155" s="804">
        <v>5705</v>
      </c>
      <c r="I155" s="804">
        <v>14578</v>
      </c>
      <c r="J155" s="804">
        <v>13872</v>
      </c>
      <c r="K155" s="804">
        <v>2360</v>
      </c>
      <c r="L155" s="804">
        <v>2354</v>
      </c>
      <c r="M155" s="804">
        <v>28279</v>
      </c>
      <c r="N155" s="804">
        <v>22053</v>
      </c>
      <c r="O155" s="804">
        <v>20984</v>
      </c>
      <c r="P155" s="804">
        <v>18074</v>
      </c>
      <c r="Q155" s="805">
        <v>67.389599640551467</v>
      </c>
      <c r="R155" s="791">
        <v>71.551460015485006</v>
      </c>
    </row>
    <row r="156" spans="1:18" ht="15" customHeight="1">
      <c r="A156" s="1400"/>
      <c r="B156" s="1073" t="s">
        <v>304</v>
      </c>
      <c r="C156" s="801">
        <v>90933</v>
      </c>
      <c r="D156" s="801">
        <v>79219</v>
      </c>
      <c r="E156" s="801">
        <v>17751</v>
      </c>
      <c r="F156" s="801">
        <v>14555</v>
      </c>
      <c r="G156" s="801">
        <v>6918</v>
      </c>
      <c r="H156" s="801">
        <v>7056</v>
      </c>
      <c r="I156" s="801">
        <v>15658</v>
      </c>
      <c r="J156" s="801">
        <v>15561</v>
      </c>
      <c r="K156" s="801">
        <v>2022</v>
      </c>
      <c r="L156" s="801">
        <v>1909</v>
      </c>
      <c r="M156" s="801">
        <v>29870</v>
      </c>
      <c r="N156" s="801">
        <v>24107</v>
      </c>
      <c r="O156" s="801">
        <v>18714</v>
      </c>
      <c r="P156" s="801">
        <v>16031</v>
      </c>
      <c r="Q156" s="802">
        <v>66.591560603556161</v>
      </c>
      <c r="R156" s="791">
        <v>66.61336710933702</v>
      </c>
    </row>
    <row r="157" spans="1:18" ht="15" customHeight="1">
      <c r="A157" s="1400"/>
      <c r="B157" s="1074" t="s">
        <v>305</v>
      </c>
      <c r="C157" s="804">
        <v>100386</v>
      </c>
      <c r="D157" s="804">
        <v>88087</v>
      </c>
      <c r="E157" s="804">
        <v>23125</v>
      </c>
      <c r="F157" s="804">
        <v>20416</v>
      </c>
      <c r="G157" s="804">
        <v>7436</v>
      </c>
      <c r="H157" s="804">
        <v>7677</v>
      </c>
      <c r="I157" s="804">
        <v>16838</v>
      </c>
      <c r="J157" s="804">
        <v>16250</v>
      </c>
      <c r="K157" s="804">
        <v>1978</v>
      </c>
      <c r="L157" s="804">
        <v>1740</v>
      </c>
      <c r="M157" s="804">
        <v>32882</v>
      </c>
      <c r="N157" s="804">
        <v>26612</v>
      </c>
      <c r="O157" s="804">
        <v>18127</v>
      </c>
      <c r="P157" s="804">
        <v>15392</v>
      </c>
      <c r="Q157" s="805">
        <v>59.996941896024467</v>
      </c>
      <c r="R157" s="791">
        <v>57.115812772605949</v>
      </c>
    </row>
    <row r="158" spans="1:18" ht="15" customHeight="1">
      <c r="A158" s="1400"/>
      <c r="B158" s="1073" t="s">
        <v>306</v>
      </c>
      <c r="C158" s="801">
        <v>116657</v>
      </c>
      <c r="D158" s="801">
        <v>100548</v>
      </c>
      <c r="E158" s="801">
        <v>23922</v>
      </c>
      <c r="F158" s="801">
        <v>20789</v>
      </c>
      <c r="G158" s="801">
        <v>8546</v>
      </c>
      <c r="H158" s="801">
        <v>9237</v>
      </c>
      <c r="I158" s="801">
        <v>23657</v>
      </c>
      <c r="J158" s="801">
        <v>23103</v>
      </c>
      <c r="K158" s="801">
        <v>2297</v>
      </c>
      <c r="L158" s="801">
        <v>2189</v>
      </c>
      <c r="M158" s="801">
        <v>37786</v>
      </c>
      <c r="N158" s="801">
        <v>28868</v>
      </c>
      <c r="O158" s="801">
        <v>20449</v>
      </c>
      <c r="P158" s="801">
        <v>16362</v>
      </c>
      <c r="Q158" s="802">
        <v>63.914792372736301</v>
      </c>
      <c r="R158" s="791">
        <v>62.123974113308506</v>
      </c>
    </row>
    <row r="159" spans="1:18" ht="15" customHeight="1">
      <c r="A159" s="1400"/>
      <c r="B159" s="1074" t="s">
        <v>307</v>
      </c>
      <c r="C159" s="804">
        <v>114133</v>
      </c>
      <c r="D159" s="804">
        <v>101460</v>
      </c>
      <c r="E159" s="804">
        <v>23951</v>
      </c>
      <c r="F159" s="804">
        <v>19430</v>
      </c>
      <c r="G159" s="804">
        <v>10938</v>
      </c>
      <c r="H159" s="804">
        <v>13420</v>
      </c>
      <c r="I159" s="804">
        <v>23552</v>
      </c>
      <c r="J159" s="804">
        <v>24047</v>
      </c>
      <c r="K159" s="804">
        <v>2138</v>
      </c>
      <c r="L159" s="804">
        <v>1889</v>
      </c>
      <c r="M159" s="804">
        <v>35561</v>
      </c>
      <c r="N159" s="804">
        <v>27732</v>
      </c>
      <c r="O159" s="804">
        <v>17993</v>
      </c>
      <c r="P159" s="804">
        <v>14942</v>
      </c>
      <c r="Q159" s="805">
        <v>59.756268673962921</v>
      </c>
      <c r="R159" s="791">
        <v>57.542663219133807</v>
      </c>
    </row>
    <row r="160" spans="1:18" ht="15" customHeight="1">
      <c r="A160" s="1400"/>
      <c r="B160" s="1073" t="s">
        <v>308</v>
      </c>
      <c r="C160" s="801">
        <v>84725</v>
      </c>
      <c r="D160" s="801">
        <v>73278</v>
      </c>
      <c r="E160" s="801">
        <v>18791</v>
      </c>
      <c r="F160" s="801">
        <v>14431</v>
      </c>
      <c r="G160" s="801">
        <v>9402</v>
      </c>
      <c r="H160" s="801">
        <v>11085</v>
      </c>
      <c r="I160" s="801">
        <v>13930</v>
      </c>
      <c r="J160" s="801">
        <v>14036</v>
      </c>
      <c r="K160" s="801">
        <v>1804</v>
      </c>
      <c r="L160" s="801">
        <v>1810</v>
      </c>
      <c r="M160" s="801">
        <v>26884</v>
      </c>
      <c r="N160" s="801">
        <v>20907</v>
      </c>
      <c r="O160" s="801">
        <v>13914</v>
      </c>
      <c r="P160" s="801">
        <v>11009</v>
      </c>
      <c r="Q160" s="802">
        <v>56.019851116625311</v>
      </c>
      <c r="R160" s="791">
        <v>56.494801992166721</v>
      </c>
    </row>
    <row r="161" spans="1:18" ht="15" customHeight="1">
      <c r="A161" s="1400"/>
      <c r="B161" s="1074" t="s">
        <v>309</v>
      </c>
      <c r="C161" s="804">
        <v>126237</v>
      </c>
      <c r="D161" s="804">
        <v>123601</v>
      </c>
      <c r="E161" s="804">
        <v>26278</v>
      </c>
      <c r="F161" s="804">
        <v>22318</v>
      </c>
      <c r="G161" s="804">
        <v>9245</v>
      </c>
      <c r="H161" s="804">
        <v>11075</v>
      </c>
      <c r="I161" s="804">
        <v>21686</v>
      </c>
      <c r="J161" s="804">
        <v>22213</v>
      </c>
      <c r="K161" s="804">
        <v>4502</v>
      </c>
      <c r="L161" s="804">
        <v>5880</v>
      </c>
      <c r="M161" s="804">
        <v>38664</v>
      </c>
      <c r="N161" s="804">
        <v>36222</v>
      </c>
      <c r="O161" s="804">
        <v>25862</v>
      </c>
      <c r="P161" s="804">
        <v>25893</v>
      </c>
      <c r="Q161" s="805">
        <v>73.069938908784493</v>
      </c>
      <c r="R161" s="791">
        <v>78.476840256318511</v>
      </c>
    </row>
    <row r="162" spans="1:18" ht="15" customHeight="1">
      <c r="A162" s="1400"/>
      <c r="B162" s="1073" t="s">
        <v>310</v>
      </c>
      <c r="C162" s="801">
        <v>125586</v>
      </c>
      <c r="D162" s="801">
        <v>122471</v>
      </c>
      <c r="E162" s="801">
        <v>30517</v>
      </c>
      <c r="F162" s="801">
        <v>27124</v>
      </c>
      <c r="G162" s="801">
        <v>7987</v>
      </c>
      <c r="H162" s="801">
        <v>8907</v>
      </c>
      <c r="I162" s="801">
        <v>21336</v>
      </c>
      <c r="J162" s="801">
        <v>22806</v>
      </c>
      <c r="K162" s="801">
        <v>4648</v>
      </c>
      <c r="L162" s="801">
        <v>5427</v>
      </c>
      <c r="M162" s="801">
        <v>37788</v>
      </c>
      <c r="N162" s="801">
        <v>36005</v>
      </c>
      <c r="O162" s="801">
        <v>23310</v>
      </c>
      <c r="P162" s="801">
        <v>22202</v>
      </c>
      <c r="Q162" s="802">
        <v>67.134257536285816</v>
      </c>
      <c r="R162" s="791">
        <v>71.416407319805799</v>
      </c>
    </row>
    <row r="163" spans="1:18" ht="15" customHeight="1">
      <c r="A163" s="1400"/>
      <c r="B163" s="1074" t="s">
        <v>311</v>
      </c>
      <c r="C163" s="804">
        <v>139341</v>
      </c>
      <c r="D163" s="804">
        <v>131404</v>
      </c>
      <c r="E163" s="804">
        <v>34255</v>
      </c>
      <c r="F163" s="804">
        <v>32024</v>
      </c>
      <c r="G163" s="804">
        <v>10024</v>
      </c>
      <c r="H163" s="804">
        <v>10429</v>
      </c>
      <c r="I163" s="804">
        <v>25895</v>
      </c>
      <c r="J163" s="804">
        <v>27963</v>
      </c>
      <c r="K163" s="804">
        <v>3360</v>
      </c>
      <c r="L163" s="804">
        <v>4000</v>
      </c>
      <c r="M163" s="804">
        <v>35838</v>
      </c>
      <c r="N163" s="804">
        <v>32584</v>
      </c>
      <c r="O163" s="804">
        <v>29969</v>
      </c>
      <c r="P163" s="804">
        <v>24404</v>
      </c>
      <c r="Q163" s="805">
        <v>59.524927244539938</v>
      </c>
      <c r="R163" s="791">
        <v>61.030033863685226</v>
      </c>
    </row>
    <row r="164" spans="1:18" ht="15" customHeight="1">
      <c r="A164" s="1401"/>
      <c r="B164" s="1075" t="s">
        <v>313</v>
      </c>
      <c r="C164" s="807">
        <v>109032</v>
      </c>
      <c r="D164" s="807">
        <v>106990</v>
      </c>
      <c r="E164" s="807">
        <v>30424</v>
      </c>
      <c r="F164" s="807">
        <v>28453</v>
      </c>
      <c r="G164" s="807">
        <v>10979</v>
      </c>
      <c r="H164" s="807">
        <v>13148</v>
      </c>
      <c r="I164" s="807">
        <v>17113</v>
      </c>
      <c r="J164" s="807">
        <v>18837</v>
      </c>
      <c r="K164" s="807">
        <v>2449</v>
      </c>
      <c r="L164" s="807">
        <v>2907</v>
      </c>
      <c r="M164" s="807">
        <v>27531</v>
      </c>
      <c r="N164" s="807">
        <v>25905</v>
      </c>
      <c r="O164" s="807">
        <v>20536</v>
      </c>
      <c r="P164" s="807">
        <v>17740</v>
      </c>
      <c r="Q164" s="808">
        <v>52.271762486672678</v>
      </c>
      <c r="R164" s="809">
        <v>52.927381798089826</v>
      </c>
    </row>
    <row r="165" spans="1:18" s="1047" customFormat="1" ht="15" customHeight="1">
      <c r="A165" s="1399">
        <v>2022</v>
      </c>
      <c r="B165" s="1072" t="s">
        <v>301</v>
      </c>
      <c r="C165" s="798">
        <v>99360</v>
      </c>
      <c r="D165" s="798">
        <v>98990</v>
      </c>
      <c r="E165" s="798">
        <v>20621</v>
      </c>
      <c r="F165" s="798">
        <v>19781</v>
      </c>
      <c r="G165" s="798">
        <v>8517</v>
      </c>
      <c r="H165" s="798">
        <v>10090</v>
      </c>
      <c r="I165" s="798">
        <v>17348</v>
      </c>
      <c r="J165" s="798">
        <v>17403</v>
      </c>
      <c r="K165" s="798">
        <v>1718</v>
      </c>
      <c r="L165" s="798">
        <v>2022</v>
      </c>
      <c r="M165" s="798">
        <v>24895</v>
      </c>
      <c r="N165" s="798">
        <v>26889</v>
      </c>
      <c r="O165" s="798">
        <v>26261</v>
      </c>
      <c r="P165" s="798">
        <v>22805</v>
      </c>
      <c r="Q165" s="799">
        <v>60.545452659530326</v>
      </c>
      <c r="R165" s="799">
        <v>60.48703748782863</v>
      </c>
    </row>
    <row r="166" spans="1:18" ht="15" customHeight="1">
      <c r="A166" s="1400"/>
      <c r="B166" s="1073" t="s">
        <v>302</v>
      </c>
      <c r="C166" s="801">
        <v>99879</v>
      </c>
      <c r="D166" s="801">
        <v>92075</v>
      </c>
      <c r="E166" s="801">
        <v>17457</v>
      </c>
      <c r="F166" s="801">
        <v>14532</v>
      </c>
      <c r="G166" s="801">
        <v>5675</v>
      </c>
      <c r="H166" s="801">
        <v>5806</v>
      </c>
      <c r="I166" s="801">
        <v>19085</v>
      </c>
      <c r="J166" s="801">
        <v>17840</v>
      </c>
      <c r="K166" s="801">
        <v>1712</v>
      </c>
      <c r="L166" s="801">
        <v>1721</v>
      </c>
      <c r="M166" s="801">
        <v>23370</v>
      </c>
      <c r="N166" s="801">
        <v>22518</v>
      </c>
      <c r="O166" s="801">
        <v>32580</v>
      </c>
      <c r="P166" s="801">
        <v>29658</v>
      </c>
      <c r="Q166" s="802">
        <v>69.177172255230033</v>
      </c>
      <c r="R166" s="802">
        <v>70.860798516253539</v>
      </c>
    </row>
    <row r="167" spans="1:18" ht="15" customHeight="1">
      <c r="A167" s="1400"/>
      <c r="B167" s="1074" t="s">
        <v>303</v>
      </c>
      <c r="C167" s="804">
        <v>120513</v>
      </c>
      <c r="D167" s="804">
        <v>113666</v>
      </c>
      <c r="E167" s="804">
        <v>20937</v>
      </c>
      <c r="F167" s="804">
        <v>19171</v>
      </c>
      <c r="G167" s="804">
        <v>6447</v>
      </c>
      <c r="H167" s="804">
        <v>6960</v>
      </c>
      <c r="I167" s="804">
        <v>18602</v>
      </c>
      <c r="J167" s="804">
        <v>17883</v>
      </c>
      <c r="K167" s="804">
        <v>1444</v>
      </c>
      <c r="L167" s="804">
        <v>1591</v>
      </c>
      <c r="M167" s="804">
        <v>26686</v>
      </c>
      <c r="N167" s="804">
        <v>25962</v>
      </c>
      <c r="O167" s="804">
        <v>46397</v>
      </c>
      <c r="P167" s="804">
        <v>42099</v>
      </c>
      <c r="Q167" s="805">
        <v>64.664790217162135</v>
      </c>
      <c r="R167" s="791">
        <v>64.806183532507404</v>
      </c>
    </row>
    <row r="168" spans="1:18" ht="15" customHeight="1">
      <c r="A168" s="1400"/>
      <c r="B168" s="1073" t="s">
        <v>304</v>
      </c>
      <c r="C168" s="801">
        <v>93311</v>
      </c>
      <c r="D168" s="801">
        <v>87628</v>
      </c>
      <c r="E168" s="801">
        <v>17798</v>
      </c>
      <c r="F168" s="801">
        <v>16645</v>
      </c>
      <c r="G168" s="801">
        <v>5419</v>
      </c>
      <c r="H168" s="801">
        <v>5528</v>
      </c>
      <c r="I168" s="801">
        <v>12463</v>
      </c>
      <c r="J168" s="801">
        <v>11733</v>
      </c>
      <c r="K168" s="801">
        <v>1026</v>
      </c>
      <c r="L168" s="801">
        <v>1113</v>
      </c>
      <c r="M168" s="801">
        <v>6186</v>
      </c>
      <c r="N168" s="801">
        <v>8730</v>
      </c>
      <c r="O168" s="801">
        <v>50419</v>
      </c>
      <c r="P168" s="801">
        <v>43879</v>
      </c>
      <c r="Q168" s="802">
        <v>52.746526453440858</v>
      </c>
      <c r="R168" s="791">
        <v>53.282932122562038</v>
      </c>
    </row>
    <row r="169" spans="1:18" ht="15" customHeight="1">
      <c r="A169" s="1400"/>
      <c r="B169" s="1074" t="s">
        <v>305</v>
      </c>
      <c r="C169" s="804">
        <v>107691</v>
      </c>
      <c r="D169" s="804">
        <v>98939</v>
      </c>
      <c r="E169" s="804">
        <v>23649</v>
      </c>
      <c r="F169" s="804">
        <v>20978</v>
      </c>
      <c r="G169" s="804">
        <v>7266</v>
      </c>
      <c r="H169" s="804">
        <v>7251</v>
      </c>
      <c r="I169" s="804">
        <v>14561</v>
      </c>
      <c r="J169" s="804">
        <v>13355</v>
      </c>
      <c r="K169" s="804">
        <v>1084</v>
      </c>
      <c r="L169" s="804">
        <v>1135</v>
      </c>
      <c r="M169" s="804">
        <v>6653</v>
      </c>
      <c r="N169" s="804">
        <v>9899</v>
      </c>
      <c r="O169" s="804">
        <v>54478</v>
      </c>
      <c r="P169" s="804">
        <v>46321</v>
      </c>
      <c r="Q169" s="805">
        <v>47.909944158075604</v>
      </c>
      <c r="R169" s="791">
        <v>47.696434841639551</v>
      </c>
    </row>
    <row r="170" spans="1:18" ht="15" customHeight="1">
      <c r="A170" s="1400"/>
      <c r="B170" s="1073" t="s">
        <v>306</v>
      </c>
      <c r="C170" s="801">
        <v>124808</v>
      </c>
      <c r="D170" s="801">
        <v>113419</v>
      </c>
      <c r="E170" s="801">
        <v>26012</v>
      </c>
      <c r="F170" s="801">
        <v>22003</v>
      </c>
      <c r="G170" s="801">
        <v>8573</v>
      </c>
      <c r="H170" s="801">
        <v>9449</v>
      </c>
      <c r="I170" s="801">
        <v>19592</v>
      </c>
      <c r="J170" s="801">
        <v>18886</v>
      </c>
      <c r="K170" s="801">
        <v>1464</v>
      </c>
      <c r="L170" s="801">
        <v>1422</v>
      </c>
      <c r="M170" s="801">
        <v>7202</v>
      </c>
      <c r="N170" s="801">
        <v>10397</v>
      </c>
      <c r="O170" s="801">
        <v>61965</v>
      </c>
      <c r="P170" s="801">
        <v>51262</v>
      </c>
      <c r="Q170" s="802">
        <v>49.782696213224064</v>
      </c>
      <c r="R170" s="791">
        <v>50.638581916537866</v>
      </c>
    </row>
    <row r="171" spans="1:18" ht="15" customHeight="1">
      <c r="A171" s="1400"/>
      <c r="B171" s="1074" t="s">
        <v>307</v>
      </c>
      <c r="C171" s="804">
        <v>109161</v>
      </c>
      <c r="D171" s="804">
        <v>99827</v>
      </c>
      <c r="E171" s="804">
        <v>21326</v>
      </c>
      <c r="F171" s="804">
        <v>16934</v>
      </c>
      <c r="G171" s="804">
        <v>11386</v>
      </c>
      <c r="H171" s="804">
        <v>12895</v>
      </c>
      <c r="I171" s="804">
        <v>18849</v>
      </c>
      <c r="J171" s="804">
        <v>20302</v>
      </c>
      <c r="K171" s="804">
        <v>1336</v>
      </c>
      <c r="L171" s="804">
        <v>1094</v>
      </c>
      <c r="M171" s="804">
        <v>6783</v>
      </c>
      <c r="N171" s="804">
        <v>8078</v>
      </c>
      <c r="O171" s="804">
        <v>49481</v>
      </c>
      <c r="P171" s="804">
        <v>40524</v>
      </c>
      <c r="Q171" s="805">
        <v>49.375295385371572</v>
      </c>
      <c r="R171" s="791">
        <v>49.460458760370912</v>
      </c>
    </row>
    <row r="172" spans="1:18" ht="15" customHeight="1">
      <c r="A172" s="1400"/>
      <c r="B172" s="1073" t="s">
        <v>308</v>
      </c>
      <c r="C172" s="801">
        <v>83076</v>
      </c>
      <c r="D172" s="801">
        <v>72499</v>
      </c>
      <c r="E172" s="801">
        <v>15026</v>
      </c>
      <c r="F172" s="801">
        <v>10888</v>
      </c>
      <c r="G172" s="801">
        <v>10250</v>
      </c>
      <c r="H172" s="801">
        <v>11773</v>
      </c>
      <c r="I172" s="801">
        <v>11676</v>
      </c>
      <c r="J172" s="801">
        <v>11987</v>
      </c>
      <c r="K172" s="801">
        <v>1559</v>
      </c>
      <c r="L172" s="801">
        <v>1338</v>
      </c>
      <c r="M172" s="801">
        <v>4757</v>
      </c>
      <c r="N172" s="801">
        <v>5885</v>
      </c>
      <c r="O172" s="801">
        <v>39808</v>
      </c>
      <c r="P172" s="801">
        <v>30628</v>
      </c>
      <c r="Q172" s="802">
        <v>48.476331437771023</v>
      </c>
      <c r="R172" s="791">
        <v>48.800644695159228</v>
      </c>
    </row>
    <row r="173" spans="1:18" ht="15" customHeight="1">
      <c r="A173" s="1400"/>
      <c r="B173" s="1074" t="s">
        <v>309</v>
      </c>
      <c r="C173" s="804">
        <v>119521</v>
      </c>
      <c r="D173" s="804">
        <v>120602</v>
      </c>
      <c r="E173" s="804">
        <v>21003</v>
      </c>
      <c r="F173" s="804">
        <v>16574</v>
      </c>
      <c r="G173" s="804">
        <v>8826</v>
      </c>
      <c r="H173" s="804">
        <v>10440</v>
      </c>
      <c r="I173" s="804">
        <v>14356</v>
      </c>
      <c r="J173" s="804">
        <v>15005</v>
      </c>
      <c r="K173" s="804">
        <v>2391</v>
      </c>
      <c r="L173" s="804">
        <v>2780</v>
      </c>
      <c r="M173" s="804">
        <v>9618</v>
      </c>
      <c r="N173" s="804">
        <v>12156</v>
      </c>
      <c r="O173" s="804">
        <v>63327</v>
      </c>
      <c r="P173" s="804">
        <v>63647</v>
      </c>
      <c r="Q173" s="805">
        <v>57.126696152524907</v>
      </c>
      <c r="R173" s="791">
        <v>63.35793209669859</v>
      </c>
    </row>
    <row r="174" spans="1:18" ht="15" customHeight="1">
      <c r="A174" s="1400"/>
      <c r="B174" s="1073" t="s">
        <v>310</v>
      </c>
      <c r="C174" s="801">
        <v>108957</v>
      </c>
      <c r="D174" s="801">
        <v>111743</v>
      </c>
      <c r="E174" s="801">
        <v>21762</v>
      </c>
      <c r="F174" s="801">
        <v>18366</v>
      </c>
      <c r="G174" s="801">
        <v>6628</v>
      </c>
      <c r="H174" s="801">
        <v>7768</v>
      </c>
      <c r="I174" s="801">
        <v>14088</v>
      </c>
      <c r="J174" s="801">
        <v>14191</v>
      </c>
      <c r="K174" s="801">
        <v>2072</v>
      </c>
      <c r="L174" s="801">
        <v>1981</v>
      </c>
      <c r="M174" s="801">
        <v>8260</v>
      </c>
      <c r="N174" s="801">
        <v>11753</v>
      </c>
      <c r="O174" s="801">
        <v>56147</v>
      </c>
      <c r="P174" s="801">
        <v>57684</v>
      </c>
      <c r="Q174" s="802">
        <v>55.544489337822668</v>
      </c>
      <c r="R174" s="791">
        <v>56.616957405568947</v>
      </c>
    </row>
    <row r="175" spans="1:18" ht="15" customHeight="1">
      <c r="A175" s="1400"/>
      <c r="B175" s="1074" t="s">
        <v>311</v>
      </c>
      <c r="C175" s="804">
        <v>107427</v>
      </c>
      <c r="D175" s="804">
        <v>106929</v>
      </c>
      <c r="E175" s="804">
        <v>24017</v>
      </c>
      <c r="F175" s="804">
        <v>20654</v>
      </c>
      <c r="G175" s="804">
        <v>7366</v>
      </c>
      <c r="H175" s="804">
        <v>8361</v>
      </c>
      <c r="I175" s="804">
        <v>16086</v>
      </c>
      <c r="J175" s="804">
        <v>16923</v>
      </c>
      <c r="K175" s="804">
        <v>1809</v>
      </c>
      <c r="L175" s="804">
        <v>2015</v>
      </c>
      <c r="M175" s="804">
        <v>8601</v>
      </c>
      <c r="N175" s="804">
        <v>12204</v>
      </c>
      <c r="O175" s="804">
        <v>49548</v>
      </c>
      <c r="P175" s="804">
        <v>46772</v>
      </c>
      <c r="Q175" s="805">
        <v>48.188217865984818</v>
      </c>
      <c r="R175" s="791">
        <v>51.153879840677327</v>
      </c>
    </row>
    <row r="176" spans="1:18" ht="15" customHeight="1">
      <c r="A176" s="1401"/>
      <c r="B176" s="1075" t="s">
        <v>313</v>
      </c>
      <c r="C176" s="807">
        <v>79934</v>
      </c>
      <c r="D176" s="807">
        <v>80104</v>
      </c>
      <c r="E176" s="807">
        <v>18168</v>
      </c>
      <c r="F176" s="807">
        <v>15280</v>
      </c>
      <c r="G176" s="807">
        <v>8182</v>
      </c>
      <c r="H176" s="807">
        <v>10425</v>
      </c>
      <c r="I176" s="807">
        <v>10143</v>
      </c>
      <c r="J176" s="807">
        <v>10242</v>
      </c>
      <c r="K176" s="807">
        <v>1808</v>
      </c>
      <c r="L176" s="807">
        <v>2151</v>
      </c>
      <c r="M176" s="807">
        <v>5717</v>
      </c>
      <c r="N176" s="807">
        <v>7984</v>
      </c>
      <c r="O176" s="807">
        <v>35916</v>
      </c>
      <c r="P176" s="807">
        <v>34022</v>
      </c>
      <c r="Q176" s="808">
        <v>48.159212553197044</v>
      </c>
      <c r="R176" s="809">
        <v>50.494776628694417</v>
      </c>
    </row>
    <row r="177" spans="1:18" s="1047" customFormat="1" ht="15" customHeight="1">
      <c r="A177" s="1399">
        <v>2023</v>
      </c>
      <c r="B177" s="1072" t="s">
        <v>301</v>
      </c>
      <c r="C177" s="798">
        <v>84450</v>
      </c>
      <c r="D177" s="798">
        <v>81963</v>
      </c>
      <c r="E177" s="798">
        <v>14384</v>
      </c>
      <c r="F177" s="798">
        <v>12209</v>
      </c>
      <c r="G177" s="798">
        <v>6761</v>
      </c>
      <c r="H177" s="798">
        <v>7662</v>
      </c>
      <c r="I177" s="798">
        <v>10011</v>
      </c>
      <c r="J177" s="798">
        <v>10598</v>
      </c>
      <c r="K177" s="798">
        <v>1524</v>
      </c>
      <c r="L177" s="798">
        <v>1621</v>
      </c>
      <c r="M177" s="798">
        <v>5942</v>
      </c>
      <c r="N177" s="798">
        <v>9308</v>
      </c>
      <c r="O177" s="798">
        <v>45828</v>
      </c>
      <c r="P177" s="798">
        <v>40565</v>
      </c>
      <c r="Q177" s="799">
        <v>58.183751529987759</v>
      </c>
      <c r="R177" s="799">
        <v>62.421533187909006</v>
      </c>
    </row>
    <row r="178" spans="1:18" ht="15" customHeight="1">
      <c r="A178" s="1400"/>
      <c r="B178" s="1073" t="s">
        <v>302</v>
      </c>
      <c r="C178" s="801">
        <v>84075</v>
      </c>
      <c r="D178" s="801">
        <v>76649</v>
      </c>
      <c r="E178" s="801">
        <v>15925</v>
      </c>
      <c r="F178" s="801">
        <v>13156</v>
      </c>
      <c r="G178" s="801">
        <v>3786</v>
      </c>
      <c r="H178" s="801">
        <v>4261</v>
      </c>
      <c r="I178" s="801">
        <v>9961</v>
      </c>
      <c r="J178" s="801">
        <v>9813</v>
      </c>
      <c r="K178" s="801">
        <v>1462</v>
      </c>
      <c r="L178" s="801">
        <v>1547</v>
      </c>
      <c r="M178" s="801">
        <v>5628</v>
      </c>
      <c r="N178" s="801">
        <v>9729</v>
      </c>
      <c r="O178" s="801">
        <v>47313</v>
      </c>
      <c r="P178" s="801">
        <v>38143</v>
      </c>
      <c r="Q178" s="802">
        <v>58.372358193614694</v>
      </c>
      <c r="R178" s="802">
        <v>62.000069499947877</v>
      </c>
    </row>
    <row r="179" spans="1:18" ht="15" customHeight="1">
      <c r="A179" s="1400"/>
      <c r="B179" s="1074" t="s">
        <v>303</v>
      </c>
      <c r="C179" s="804">
        <v>93858</v>
      </c>
      <c r="D179" s="804">
        <v>86561</v>
      </c>
      <c r="E179" s="804">
        <v>16854</v>
      </c>
      <c r="F179" s="804">
        <v>14631</v>
      </c>
      <c r="G179" s="804">
        <v>5644</v>
      </c>
      <c r="H179" s="804">
        <v>5976</v>
      </c>
      <c r="I179" s="804">
        <v>10280</v>
      </c>
      <c r="J179" s="804">
        <v>10587</v>
      </c>
      <c r="K179" s="804">
        <v>1170</v>
      </c>
      <c r="L179" s="804">
        <v>1238</v>
      </c>
      <c r="M179" s="804">
        <v>6475</v>
      </c>
      <c r="N179" s="804">
        <v>10216</v>
      </c>
      <c r="O179" s="804">
        <v>53435</v>
      </c>
      <c r="P179" s="804">
        <v>43913</v>
      </c>
      <c r="Q179" s="805">
        <v>51.27135619182279</v>
      </c>
      <c r="R179" s="791">
        <v>52.583189442525899</v>
      </c>
    </row>
    <row r="180" spans="1:18" ht="15" customHeight="1">
      <c r="A180" s="1400"/>
      <c r="B180" s="1073" t="s">
        <v>304</v>
      </c>
      <c r="C180" s="801">
        <v>75004</v>
      </c>
      <c r="D180" s="801">
        <v>71655</v>
      </c>
      <c r="E180" s="801">
        <v>13038</v>
      </c>
      <c r="F180" s="801">
        <v>11529</v>
      </c>
      <c r="G180" s="801">
        <v>4751</v>
      </c>
      <c r="H180" s="801">
        <v>5413</v>
      </c>
      <c r="I180" s="801">
        <v>9258</v>
      </c>
      <c r="J180" s="801">
        <v>9156</v>
      </c>
      <c r="K180" s="801">
        <v>1061</v>
      </c>
      <c r="L180" s="801">
        <v>1047</v>
      </c>
      <c r="M180" s="801">
        <v>5559</v>
      </c>
      <c r="N180" s="801">
        <v>8269</v>
      </c>
      <c r="O180" s="801">
        <v>41337</v>
      </c>
      <c r="P180" s="801">
        <v>36241</v>
      </c>
      <c r="Q180" s="802">
        <v>55.851074427209333</v>
      </c>
      <c r="R180" s="791">
        <v>54.378633265794804</v>
      </c>
    </row>
    <row r="181" spans="1:18" ht="15" customHeight="1">
      <c r="A181" s="1400"/>
      <c r="B181" s="1074" t="s">
        <v>305</v>
      </c>
      <c r="C181" s="804">
        <v>95316</v>
      </c>
      <c r="D181" s="804">
        <v>89984</v>
      </c>
      <c r="E181" s="804">
        <v>20853</v>
      </c>
      <c r="F181" s="804">
        <v>18219</v>
      </c>
      <c r="G181" s="804">
        <v>6047</v>
      </c>
      <c r="H181" s="804">
        <v>6651</v>
      </c>
      <c r="I181" s="804">
        <v>11151</v>
      </c>
      <c r="J181" s="804">
        <v>11137</v>
      </c>
      <c r="K181" s="804">
        <v>1179</v>
      </c>
      <c r="L181" s="804">
        <v>1125</v>
      </c>
      <c r="M181" s="804">
        <v>6853</v>
      </c>
      <c r="N181" s="804">
        <v>10517</v>
      </c>
      <c r="O181" s="804">
        <v>49233</v>
      </c>
      <c r="P181" s="804">
        <v>42335</v>
      </c>
      <c r="Q181" s="805">
        <v>47.460565893448894</v>
      </c>
      <c r="R181" s="791">
        <v>46.904852957018207</v>
      </c>
    </row>
    <row r="182" spans="1:18" ht="15" customHeight="1">
      <c r="A182" s="1400"/>
      <c r="B182" s="1073" t="s">
        <v>306</v>
      </c>
      <c r="C182" s="801">
        <v>105918</v>
      </c>
      <c r="D182" s="801">
        <v>95674</v>
      </c>
      <c r="E182" s="801">
        <v>21862</v>
      </c>
      <c r="F182" s="801">
        <v>17937</v>
      </c>
      <c r="G182" s="801">
        <v>7747</v>
      </c>
      <c r="H182" s="801">
        <v>8917</v>
      </c>
      <c r="I182" s="801">
        <v>15770</v>
      </c>
      <c r="J182" s="801">
        <v>16121</v>
      </c>
      <c r="K182" s="801">
        <v>1294</v>
      </c>
      <c r="L182" s="801">
        <v>1313</v>
      </c>
      <c r="M182" s="801">
        <v>7262</v>
      </c>
      <c r="N182" s="801">
        <v>10115</v>
      </c>
      <c r="O182" s="801">
        <v>51983</v>
      </c>
      <c r="P182" s="801">
        <v>41271</v>
      </c>
      <c r="Q182" s="802">
        <v>48.993893685856918</v>
      </c>
      <c r="R182" s="791">
        <v>51.481733200867055</v>
      </c>
    </row>
    <row r="183" spans="1:18" ht="15" customHeight="1">
      <c r="A183" s="1400"/>
      <c r="B183" s="1074" t="s">
        <v>307</v>
      </c>
      <c r="C183" s="804">
        <v>99486</v>
      </c>
      <c r="D183" s="804">
        <v>88863</v>
      </c>
      <c r="E183" s="804">
        <v>19242</v>
      </c>
      <c r="F183" s="804">
        <v>14827</v>
      </c>
      <c r="G183" s="804">
        <v>10721</v>
      </c>
      <c r="H183" s="804">
        <v>12524</v>
      </c>
      <c r="I183" s="804">
        <v>17245</v>
      </c>
      <c r="J183" s="804">
        <v>19108</v>
      </c>
      <c r="K183" s="804">
        <v>1245</v>
      </c>
      <c r="L183" s="804">
        <v>868</v>
      </c>
      <c r="M183" s="804">
        <v>6568</v>
      </c>
      <c r="N183" s="804">
        <v>7782</v>
      </c>
      <c r="O183" s="804">
        <v>44465</v>
      </c>
      <c r="P183" s="804">
        <v>33754</v>
      </c>
      <c r="Q183" s="805">
        <v>47.851113450147565</v>
      </c>
      <c r="R183" s="791">
        <v>47.035666744141821</v>
      </c>
    </row>
    <row r="184" spans="1:18" ht="15" customHeight="1">
      <c r="A184" s="1400"/>
      <c r="B184" s="1073" t="s">
        <v>308</v>
      </c>
      <c r="C184" s="801">
        <v>71065</v>
      </c>
      <c r="D184" s="801">
        <v>62665</v>
      </c>
      <c r="E184" s="801">
        <v>12696</v>
      </c>
      <c r="F184" s="801">
        <v>9656</v>
      </c>
      <c r="G184" s="801">
        <v>8591</v>
      </c>
      <c r="H184" s="801">
        <v>10826</v>
      </c>
      <c r="I184" s="801">
        <v>9703</v>
      </c>
      <c r="J184" s="801">
        <v>9891</v>
      </c>
      <c r="K184" s="801">
        <v>1065</v>
      </c>
      <c r="L184" s="801">
        <v>750</v>
      </c>
      <c r="M184" s="801">
        <v>5191</v>
      </c>
      <c r="N184" s="801">
        <v>6778</v>
      </c>
      <c r="O184" s="801">
        <v>33819</v>
      </c>
      <c r="P184" s="801">
        <v>24764</v>
      </c>
      <c r="Q184" s="802">
        <v>45.717360786148809</v>
      </c>
      <c r="R184" s="791">
        <v>43.597307457507313</v>
      </c>
    </row>
    <row r="185" spans="1:18" ht="15" customHeight="1">
      <c r="A185" s="1400"/>
      <c r="B185" s="1074" t="s">
        <v>309</v>
      </c>
      <c r="C185" s="804">
        <v>102115</v>
      </c>
      <c r="D185" s="804">
        <v>100550</v>
      </c>
      <c r="E185" s="804">
        <v>16695</v>
      </c>
      <c r="F185" s="804">
        <v>13112</v>
      </c>
      <c r="G185" s="804">
        <v>7569</v>
      </c>
      <c r="H185" s="804">
        <v>9143</v>
      </c>
      <c r="I185" s="804">
        <v>11879</v>
      </c>
      <c r="J185" s="804">
        <v>12850</v>
      </c>
      <c r="K185" s="804">
        <v>2147</v>
      </c>
      <c r="L185" s="804">
        <v>2082</v>
      </c>
      <c r="M185" s="804">
        <v>8135</v>
      </c>
      <c r="N185" s="804">
        <v>12122</v>
      </c>
      <c r="O185" s="804">
        <v>55690</v>
      </c>
      <c r="P185" s="804">
        <v>51241</v>
      </c>
      <c r="Q185" s="805">
        <v>61.318359885087489</v>
      </c>
      <c r="R185" s="791">
        <v>62.064780702933824</v>
      </c>
    </row>
    <row r="186" spans="1:18" ht="15" customHeight="1">
      <c r="A186" s="1400"/>
      <c r="B186" s="1073" t="s">
        <v>310</v>
      </c>
      <c r="C186" s="801">
        <v>104314</v>
      </c>
      <c r="D186" s="801">
        <v>102645</v>
      </c>
      <c r="E186" s="801">
        <v>19930</v>
      </c>
      <c r="F186" s="801">
        <v>16783</v>
      </c>
      <c r="G186" s="801">
        <v>6563</v>
      </c>
      <c r="H186" s="801">
        <v>7590</v>
      </c>
      <c r="I186" s="801">
        <v>11910</v>
      </c>
      <c r="J186" s="801">
        <v>12807</v>
      </c>
      <c r="K186" s="801">
        <v>2146</v>
      </c>
      <c r="L186" s="801">
        <v>2059</v>
      </c>
      <c r="M186" s="801">
        <v>10865</v>
      </c>
      <c r="N186" s="801">
        <v>13988</v>
      </c>
      <c r="O186" s="801">
        <v>52900</v>
      </c>
      <c r="P186" s="801">
        <v>49418</v>
      </c>
      <c r="Q186" s="802">
        <v>56.674073343362352</v>
      </c>
      <c r="R186" s="791">
        <v>56.064706032263821</v>
      </c>
    </row>
    <row r="187" spans="1:18" ht="15" customHeight="1">
      <c r="A187" s="1400"/>
      <c r="B187" s="1074" t="s">
        <v>311</v>
      </c>
      <c r="C187" s="804">
        <v>102585</v>
      </c>
      <c r="D187" s="804">
        <v>98513</v>
      </c>
      <c r="E187" s="804">
        <v>20434</v>
      </c>
      <c r="F187" s="804">
        <v>17831</v>
      </c>
      <c r="G187" s="804">
        <v>6927</v>
      </c>
      <c r="H187" s="804">
        <v>7835</v>
      </c>
      <c r="I187" s="804">
        <v>13941</v>
      </c>
      <c r="J187" s="804">
        <v>15192</v>
      </c>
      <c r="K187" s="804">
        <v>2283</v>
      </c>
      <c r="L187" s="804">
        <v>2442</v>
      </c>
      <c r="M187" s="804">
        <v>10804</v>
      </c>
      <c r="N187" s="804">
        <v>13707</v>
      </c>
      <c r="O187" s="804">
        <v>48196</v>
      </c>
      <c r="P187" s="804">
        <v>41506</v>
      </c>
      <c r="Q187" s="805">
        <v>52.509808420328092</v>
      </c>
      <c r="R187" s="791">
        <v>54.707390300230948</v>
      </c>
    </row>
    <row r="188" spans="1:18" ht="15" customHeight="1">
      <c r="A188" s="1401"/>
      <c r="B188" s="1075" t="s">
        <v>313</v>
      </c>
      <c r="C188" s="807">
        <v>79946</v>
      </c>
      <c r="D188" s="807">
        <v>79295</v>
      </c>
      <c r="E188" s="807">
        <v>18333</v>
      </c>
      <c r="F188" s="807">
        <v>15770</v>
      </c>
      <c r="G188" s="807">
        <v>8504</v>
      </c>
      <c r="H188" s="807">
        <v>10750</v>
      </c>
      <c r="I188" s="807">
        <v>9093</v>
      </c>
      <c r="J188" s="807">
        <v>10209</v>
      </c>
      <c r="K188" s="807">
        <v>1546</v>
      </c>
      <c r="L188" s="807">
        <v>1849</v>
      </c>
      <c r="M188" s="807">
        <v>8028</v>
      </c>
      <c r="N188" s="807">
        <v>10008</v>
      </c>
      <c r="O188" s="807">
        <v>34442</v>
      </c>
      <c r="P188" s="807">
        <v>30709</v>
      </c>
      <c r="Q188" s="808">
        <v>43.483242608602836</v>
      </c>
      <c r="R188" s="809">
        <v>45.91922857587226</v>
      </c>
    </row>
    <row r="189" spans="1:18" s="1047" customFormat="1" ht="15" customHeight="1">
      <c r="A189" s="1399">
        <v>2024</v>
      </c>
      <c r="B189" s="1072" t="s">
        <v>301</v>
      </c>
      <c r="C189" s="798">
        <v>86883</v>
      </c>
      <c r="D189" s="798">
        <v>81776</v>
      </c>
      <c r="E189" s="798">
        <v>16988</v>
      </c>
      <c r="F189" s="798">
        <v>14673</v>
      </c>
      <c r="G189" s="798">
        <v>6329</v>
      </c>
      <c r="H189" s="798">
        <v>7345</v>
      </c>
      <c r="I189" s="798">
        <v>9692</v>
      </c>
      <c r="J189" s="798">
        <v>9930</v>
      </c>
      <c r="K189" s="798">
        <v>1406</v>
      </c>
      <c r="L189" s="798">
        <v>1753</v>
      </c>
      <c r="M189" s="798">
        <v>6153</v>
      </c>
      <c r="N189" s="798">
        <v>9978</v>
      </c>
      <c r="O189" s="798">
        <v>46315</v>
      </c>
      <c r="P189" s="798">
        <v>38097</v>
      </c>
      <c r="Q189" s="799">
        <v>53.461659160249894</v>
      </c>
      <c r="R189" s="799">
        <v>61.288270377733596</v>
      </c>
    </row>
    <row r="190" spans="1:18" ht="15" customHeight="1">
      <c r="A190" s="1400"/>
      <c r="B190" s="1073" t="s">
        <v>302</v>
      </c>
      <c r="C190" s="801">
        <v>88437</v>
      </c>
      <c r="D190" s="801">
        <v>82479</v>
      </c>
      <c r="E190" s="801">
        <v>18275</v>
      </c>
      <c r="F190" s="801">
        <v>15667</v>
      </c>
      <c r="G190" s="801">
        <v>4039</v>
      </c>
      <c r="H190" s="801">
        <v>4311</v>
      </c>
      <c r="I190" s="801">
        <v>9594</v>
      </c>
      <c r="J190" s="801">
        <v>10342</v>
      </c>
      <c r="K190" s="801">
        <v>1369</v>
      </c>
      <c r="L190" s="801">
        <v>1531</v>
      </c>
      <c r="M190" s="801">
        <v>7680</v>
      </c>
      <c r="N190" s="801">
        <v>11958</v>
      </c>
      <c r="O190" s="801">
        <v>47480</v>
      </c>
      <c r="P190" s="801">
        <v>38670</v>
      </c>
      <c r="Q190" s="802">
        <v>52.733088920275264</v>
      </c>
      <c r="R190" s="802">
        <v>59.60980816928825</v>
      </c>
    </row>
    <row r="191" spans="1:18" ht="15" customHeight="1">
      <c r="A191" s="1400"/>
      <c r="B191" s="1074" t="s">
        <v>303</v>
      </c>
      <c r="C191" s="804">
        <v>82383</v>
      </c>
      <c r="D191" s="804">
        <v>76274</v>
      </c>
      <c r="E191" s="804">
        <v>17906</v>
      </c>
      <c r="F191" s="804">
        <v>14585</v>
      </c>
      <c r="G191" s="804">
        <v>4650</v>
      </c>
      <c r="H191" s="804">
        <v>5464</v>
      </c>
      <c r="I191" s="804">
        <v>8782</v>
      </c>
      <c r="J191" s="804">
        <v>8736</v>
      </c>
      <c r="K191" s="804">
        <v>1106</v>
      </c>
      <c r="L191" s="804">
        <v>1279</v>
      </c>
      <c r="M191" s="804">
        <v>7246</v>
      </c>
      <c r="N191" s="804">
        <v>10448</v>
      </c>
      <c r="O191" s="804">
        <v>42693</v>
      </c>
      <c r="P191" s="804">
        <v>35762</v>
      </c>
      <c r="Q191" s="805">
        <v>47.033534705954878</v>
      </c>
      <c r="R191" s="791">
        <v>51.261043108036191</v>
      </c>
    </row>
    <row r="192" spans="1:18" ht="15" customHeight="1">
      <c r="A192" s="1400"/>
      <c r="B192" s="1073" t="s">
        <v>304</v>
      </c>
      <c r="C192" s="801">
        <v>95070</v>
      </c>
      <c r="D192" s="801">
        <v>89787</v>
      </c>
      <c r="E192" s="801">
        <v>19873</v>
      </c>
      <c r="F192" s="801">
        <v>17028</v>
      </c>
      <c r="G192" s="801">
        <v>5646</v>
      </c>
      <c r="H192" s="801">
        <v>6517</v>
      </c>
      <c r="I192" s="801">
        <v>10843</v>
      </c>
      <c r="J192" s="801">
        <v>11149</v>
      </c>
      <c r="K192" s="801">
        <v>1369</v>
      </c>
      <c r="L192" s="801">
        <v>1353</v>
      </c>
      <c r="M192" s="801">
        <v>9460</v>
      </c>
      <c r="N192" s="801">
        <v>13641</v>
      </c>
      <c r="O192" s="801">
        <v>47879</v>
      </c>
      <c r="P192" s="801">
        <v>40099</v>
      </c>
      <c r="Q192" s="802">
        <v>50.810606662956189</v>
      </c>
      <c r="R192" s="791">
        <v>50.969262351929423</v>
      </c>
    </row>
    <row r="193" spans="1:18" ht="15" customHeight="1">
      <c r="A193" s="1400"/>
      <c r="B193" s="1074" t="s">
        <v>305</v>
      </c>
      <c r="C193" s="804">
        <v>93377</v>
      </c>
      <c r="D193" s="804">
        <v>85300</v>
      </c>
      <c r="E193" s="804">
        <v>23146</v>
      </c>
      <c r="F193" s="804">
        <v>18825</v>
      </c>
      <c r="G193" s="804">
        <v>5451</v>
      </c>
      <c r="H193" s="804">
        <v>6239</v>
      </c>
      <c r="I193" s="804">
        <v>10696</v>
      </c>
      <c r="J193" s="804">
        <v>11013</v>
      </c>
      <c r="K193" s="804">
        <v>1131</v>
      </c>
      <c r="L193" s="804">
        <v>1191</v>
      </c>
      <c r="M193" s="804">
        <v>7678</v>
      </c>
      <c r="N193" s="804">
        <v>10769</v>
      </c>
      <c r="O193" s="804">
        <v>45275</v>
      </c>
      <c r="P193" s="804">
        <v>37263</v>
      </c>
      <c r="Q193" s="805">
        <v>43.62403522659806</v>
      </c>
      <c r="R193" s="791">
        <v>47.293522593109373</v>
      </c>
    </row>
    <row r="194" spans="1:18" ht="15" customHeight="1">
      <c r="A194" s="1400"/>
      <c r="B194" s="1073" t="s">
        <v>306</v>
      </c>
      <c r="C194" s="801">
        <v>99189</v>
      </c>
      <c r="D194" s="801">
        <v>89525</v>
      </c>
      <c r="E194" s="801">
        <v>21855</v>
      </c>
      <c r="F194" s="801">
        <v>18020</v>
      </c>
      <c r="G194" s="801">
        <v>6689</v>
      </c>
      <c r="H194" s="801">
        <v>8478</v>
      </c>
      <c r="I194" s="801">
        <v>15133</v>
      </c>
      <c r="J194" s="801">
        <v>15479</v>
      </c>
      <c r="K194" s="801">
        <v>1358</v>
      </c>
      <c r="L194" s="801">
        <v>1357</v>
      </c>
      <c r="M194" s="801">
        <v>5679</v>
      </c>
      <c r="N194" s="801">
        <v>8292</v>
      </c>
      <c r="O194" s="801">
        <v>48475</v>
      </c>
      <c r="P194" s="801">
        <v>37899</v>
      </c>
      <c r="Q194" s="802">
        <v>50.69004107916065</v>
      </c>
      <c r="R194" s="791">
        <v>52.233834864079014</v>
      </c>
    </row>
    <row r="195" spans="1:18" ht="15" customHeight="1">
      <c r="A195" s="1400"/>
      <c r="B195" s="1074" t="s">
        <v>307</v>
      </c>
      <c r="C195" s="804">
        <v>107712</v>
      </c>
      <c r="D195" s="804">
        <v>98344</v>
      </c>
      <c r="E195" s="804">
        <v>22759</v>
      </c>
      <c r="F195" s="804">
        <v>17482</v>
      </c>
      <c r="G195" s="804">
        <v>10036</v>
      </c>
      <c r="H195" s="804">
        <v>12225</v>
      </c>
      <c r="I195" s="804">
        <v>17850</v>
      </c>
      <c r="J195" s="804">
        <v>20053</v>
      </c>
      <c r="K195" s="804">
        <v>1955</v>
      </c>
      <c r="L195" s="804">
        <v>1809</v>
      </c>
      <c r="M195" s="804">
        <v>6414</v>
      </c>
      <c r="N195" s="804">
        <v>8368</v>
      </c>
      <c r="O195" s="804">
        <v>48698</v>
      </c>
      <c r="P195" s="804">
        <v>38407</v>
      </c>
      <c r="Q195" s="805">
        <v>48.849201520912544</v>
      </c>
      <c r="R195" s="791">
        <v>51.379064942116386</v>
      </c>
    </row>
    <row r="196" spans="1:18" ht="15" customHeight="1">
      <c r="A196" s="1400"/>
      <c r="B196" s="1073" t="s">
        <v>308</v>
      </c>
      <c r="C196" s="801">
        <v>69704</v>
      </c>
      <c r="D196" s="801">
        <v>61359</v>
      </c>
      <c r="E196" s="801">
        <v>12992</v>
      </c>
      <c r="F196" s="801">
        <v>9992</v>
      </c>
      <c r="G196" s="801">
        <v>8672</v>
      </c>
      <c r="H196" s="801">
        <v>10377</v>
      </c>
      <c r="I196" s="801">
        <v>9245</v>
      </c>
      <c r="J196" s="801">
        <v>9628</v>
      </c>
      <c r="K196" s="801">
        <v>1370</v>
      </c>
      <c r="L196" s="801">
        <v>1133</v>
      </c>
      <c r="M196" s="801">
        <v>4820</v>
      </c>
      <c r="N196" s="801">
        <v>6381</v>
      </c>
      <c r="O196" s="801">
        <v>32605</v>
      </c>
      <c r="P196" s="801">
        <v>23848</v>
      </c>
      <c r="Q196" s="802">
        <v>47.50181232380185</v>
      </c>
      <c r="R196" s="791">
        <v>45.662222936074528</v>
      </c>
    </row>
    <row r="197" spans="1:18" ht="15" customHeight="1">
      <c r="A197" s="1400"/>
      <c r="B197" s="1074" t="s">
        <v>309</v>
      </c>
      <c r="C197" s="804">
        <v>102725</v>
      </c>
      <c r="D197" s="804">
        <v>102437</v>
      </c>
      <c r="E197" s="804">
        <v>18201</v>
      </c>
      <c r="F197" s="804">
        <v>14662</v>
      </c>
      <c r="G197" s="804">
        <v>8280</v>
      </c>
      <c r="H197" s="804">
        <v>9602</v>
      </c>
      <c r="I197" s="804">
        <v>11737</v>
      </c>
      <c r="J197" s="804">
        <v>13225</v>
      </c>
      <c r="K197" s="804">
        <v>1998</v>
      </c>
      <c r="L197" s="804">
        <v>2249</v>
      </c>
      <c r="M197" s="804">
        <v>6833</v>
      </c>
      <c r="N197" s="804">
        <v>10644</v>
      </c>
      <c r="O197" s="804">
        <v>55676</v>
      </c>
      <c r="P197" s="804">
        <v>52055</v>
      </c>
      <c r="Q197" s="805">
        <v>55.273299184404216</v>
      </c>
      <c r="R197" s="791">
        <v>59.025944939352762</v>
      </c>
    </row>
    <row r="198" spans="1:18" ht="15" customHeight="1">
      <c r="A198" s="1400"/>
      <c r="B198" s="1073" t="s">
        <v>310</v>
      </c>
      <c r="C198" s="801">
        <v>116185</v>
      </c>
      <c r="D198" s="801">
        <v>114716</v>
      </c>
      <c r="E198" s="801">
        <v>25545</v>
      </c>
      <c r="F198" s="801">
        <v>21560</v>
      </c>
      <c r="G198" s="801">
        <v>6745</v>
      </c>
      <c r="H198" s="801">
        <v>7613</v>
      </c>
      <c r="I198" s="801">
        <v>13265</v>
      </c>
      <c r="J198" s="801">
        <v>15066</v>
      </c>
      <c r="K198" s="801">
        <v>2478</v>
      </c>
      <c r="L198" s="801">
        <v>2602</v>
      </c>
      <c r="M198" s="801">
        <v>9325</v>
      </c>
      <c r="N198" s="801">
        <v>13945</v>
      </c>
      <c r="O198" s="801">
        <v>58827</v>
      </c>
      <c r="P198" s="801">
        <v>53930</v>
      </c>
      <c r="Q198" s="802">
        <v>51.342014864780467</v>
      </c>
      <c r="R198" s="791">
        <v>55.470720095642704</v>
      </c>
    </row>
    <row r="199" spans="1:18" ht="15" customHeight="1">
      <c r="A199" s="1400"/>
      <c r="B199" s="1074" t="s">
        <v>311</v>
      </c>
      <c r="C199" s="804">
        <v>98749</v>
      </c>
      <c r="D199" s="804">
        <v>95678</v>
      </c>
      <c r="E199" s="804">
        <v>22055</v>
      </c>
      <c r="F199" s="804">
        <v>18241</v>
      </c>
      <c r="G199" s="804">
        <v>6721</v>
      </c>
      <c r="H199" s="804">
        <v>7650</v>
      </c>
      <c r="I199" s="804">
        <v>14134</v>
      </c>
      <c r="J199" s="804">
        <v>16047</v>
      </c>
      <c r="K199" s="804">
        <v>1644</v>
      </c>
      <c r="L199" s="804">
        <v>1707</v>
      </c>
      <c r="M199" s="804">
        <v>7668</v>
      </c>
      <c r="N199" s="804">
        <v>11370</v>
      </c>
      <c r="O199" s="804">
        <v>46527</v>
      </c>
      <c r="P199" s="804">
        <v>40663</v>
      </c>
      <c r="Q199" s="805">
        <v>44.835300983076714</v>
      </c>
      <c r="R199" s="791">
        <v>47.672310688509569</v>
      </c>
    </row>
    <row r="200" spans="1:18" ht="15" customHeight="1">
      <c r="A200" s="1401"/>
      <c r="B200" s="1075" t="s">
        <v>313</v>
      </c>
      <c r="C200" s="807">
        <v>80658</v>
      </c>
      <c r="D200" s="807">
        <v>80848</v>
      </c>
      <c r="E200" s="807">
        <v>20708</v>
      </c>
      <c r="F200" s="807">
        <v>18406</v>
      </c>
      <c r="G200" s="807">
        <v>8652</v>
      </c>
      <c r="H200" s="807">
        <v>10835</v>
      </c>
      <c r="I200" s="807">
        <v>9027</v>
      </c>
      <c r="J200" s="807">
        <v>10414</v>
      </c>
      <c r="K200" s="807">
        <v>1085</v>
      </c>
      <c r="L200" s="807">
        <v>1063</v>
      </c>
      <c r="M200" s="807">
        <v>6182</v>
      </c>
      <c r="N200" s="807">
        <v>9267</v>
      </c>
      <c r="O200" s="807">
        <v>35004</v>
      </c>
      <c r="P200" s="807">
        <v>30863</v>
      </c>
      <c r="Q200" s="808">
        <v>36.964962505066886</v>
      </c>
      <c r="R200" s="809">
        <v>37.420821258411515</v>
      </c>
    </row>
    <row r="201" spans="1:18" s="1047" customFormat="1" ht="15" customHeight="1">
      <c r="A201" s="1399">
        <v>2025</v>
      </c>
      <c r="B201" s="1072" t="s">
        <v>301</v>
      </c>
      <c r="C201" s="798">
        <v>85075</v>
      </c>
      <c r="D201" s="798">
        <v>79175</v>
      </c>
      <c r="E201" s="798">
        <v>16866</v>
      </c>
      <c r="F201" s="798">
        <v>14340</v>
      </c>
      <c r="G201" s="798">
        <v>6342</v>
      </c>
      <c r="H201" s="798">
        <v>7093</v>
      </c>
      <c r="I201" s="798">
        <v>9572</v>
      </c>
      <c r="J201" s="798">
        <v>10100</v>
      </c>
      <c r="K201" s="798">
        <v>1450</v>
      </c>
      <c r="L201" s="798">
        <v>1526</v>
      </c>
      <c r="M201" s="798">
        <v>6488</v>
      </c>
      <c r="N201" s="798">
        <v>10766</v>
      </c>
      <c r="O201" s="798">
        <v>44357</v>
      </c>
      <c r="P201" s="798">
        <v>35350</v>
      </c>
      <c r="Q201" s="799">
        <v>54.067806018112769</v>
      </c>
      <c r="R201" s="799">
        <v>56.84358268550168</v>
      </c>
    </row>
    <row r="202" spans="1:18" ht="15" customHeight="1">
      <c r="A202" s="1400"/>
      <c r="B202" s="1073" t="s">
        <v>302</v>
      </c>
      <c r="C202" s="801">
        <v>82160</v>
      </c>
      <c r="D202" s="801">
        <v>76895</v>
      </c>
      <c r="E202" s="801">
        <v>16522</v>
      </c>
      <c r="F202" s="801">
        <v>14688</v>
      </c>
      <c r="G202" s="801">
        <v>3822</v>
      </c>
      <c r="H202" s="801">
        <v>4339</v>
      </c>
      <c r="I202" s="801">
        <v>9196</v>
      </c>
      <c r="J202" s="801">
        <v>9804</v>
      </c>
      <c r="K202" s="801">
        <v>1124</v>
      </c>
      <c r="L202" s="801">
        <v>1268</v>
      </c>
      <c r="M202" s="801">
        <v>7269</v>
      </c>
      <c r="N202" s="801">
        <v>12121</v>
      </c>
      <c r="O202" s="801">
        <v>44227</v>
      </c>
      <c r="P202" s="801">
        <v>34675</v>
      </c>
      <c r="Q202" s="802">
        <v>48.496282285416122</v>
      </c>
      <c r="R202" s="802">
        <v>51.572842951593074</v>
      </c>
    </row>
    <row r="203" spans="1:18" ht="15" customHeight="1">
      <c r="A203" s="1400"/>
      <c r="B203" s="1074" t="s">
        <v>303</v>
      </c>
      <c r="C203" s="804">
        <v>87442</v>
      </c>
      <c r="D203" s="804">
        <v>82891</v>
      </c>
      <c r="E203" s="804">
        <v>17870</v>
      </c>
      <c r="F203" s="804">
        <v>15495</v>
      </c>
      <c r="G203" s="804">
        <v>4645</v>
      </c>
      <c r="H203" s="804">
        <v>5246</v>
      </c>
      <c r="I203" s="804">
        <v>9164</v>
      </c>
      <c r="J203" s="804">
        <v>9871</v>
      </c>
      <c r="K203" s="804">
        <v>1209</v>
      </c>
      <c r="L203" s="804">
        <v>1336</v>
      </c>
      <c r="M203" s="804">
        <v>7789</v>
      </c>
      <c r="N203" s="804">
        <v>12095</v>
      </c>
      <c r="O203" s="804">
        <v>46765</v>
      </c>
      <c r="P203" s="804">
        <v>38848</v>
      </c>
      <c r="Q203" s="805">
        <v>48.569478229141325</v>
      </c>
      <c r="R203" s="791">
        <v>52.480718667835234</v>
      </c>
    </row>
    <row r="204" spans="1:18" ht="15" customHeight="1">
      <c r="A204" s="1400"/>
      <c r="B204" s="1073" t="s">
        <v>304</v>
      </c>
      <c r="C204" s="801">
        <v>79907</v>
      </c>
      <c r="D204" s="801">
        <v>72635</v>
      </c>
      <c r="E204" s="801">
        <v>17666</v>
      </c>
      <c r="F204" s="801">
        <v>14504</v>
      </c>
      <c r="G204" s="801">
        <v>5059</v>
      </c>
      <c r="H204" s="801">
        <v>5535</v>
      </c>
      <c r="I204" s="801">
        <v>9412</v>
      </c>
      <c r="J204" s="801">
        <v>9449</v>
      </c>
      <c r="K204" s="801">
        <v>1213</v>
      </c>
      <c r="L204" s="801">
        <v>1034</v>
      </c>
      <c r="M204" s="801">
        <v>5179</v>
      </c>
      <c r="N204" s="801">
        <v>8813</v>
      </c>
      <c r="O204" s="801">
        <v>41378</v>
      </c>
      <c r="P204" s="801">
        <v>33300</v>
      </c>
      <c r="Q204" s="802">
        <v>51.86575712143928</v>
      </c>
      <c r="R204" s="791">
        <v>47.750475067164665</v>
      </c>
    </row>
    <row r="205" spans="1:18" ht="15" customHeight="1">
      <c r="A205" s="1400"/>
      <c r="B205" s="1074" t="s">
        <v>305</v>
      </c>
      <c r="C205" s="804">
        <v>89920</v>
      </c>
      <c r="D205" s="804">
        <v>80315</v>
      </c>
      <c r="E205" s="804">
        <v>21417</v>
      </c>
      <c r="F205" s="804">
        <v>17645</v>
      </c>
      <c r="G205" s="804">
        <v>5634</v>
      </c>
      <c r="H205" s="804">
        <v>6372</v>
      </c>
      <c r="I205" s="804">
        <v>11254</v>
      </c>
      <c r="J205" s="804">
        <v>11729</v>
      </c>
      <c r="K205" s="804">
        <v>993</v>
      </c>
      <c r="L205" s="804">
        <v>1008</v>
      </c>
      <c r="M205" s="804">
        <v>6204</v>
      </c>
      <c r="N205" s="804">
        <v>9664</v>
      </c>
      <c r="O205" s="804">
        <v>44418</v>
      </c>
      <c r="P205" s="804">
        <v>33897</v>
      </c>
      <c r="Q205" s="805">
        <v>42.496081225507659</v>
      </c>
      <c r="R205" s="791">
        <v>44.507019644120369</v>
      </c>
    </row>
    <row r="206" spans="1:18" ht="15" customHeight="1">
      <c r="A206" s="1400"/>
      <c r="B206" s="1073" t="s">
        <v>306</v>
      </c>
      <c r="C206" s="801">
        <v>110055</v>
      </c>
      <c r="D206" s="801">
        <v>97745</v>
      </c>
      <c r="E206" s="801">
        <v>26436</v>
      </c>
      <c r="F206" s="801">
        <v>22046</v>
      </c>
      <c r="G206" s="801">
        <v>7590</v>
      </c>
      <c r="H206" s="801">
        <v>9329</v>
      </c>
      <c r="I206" s="801">
        <v>17568</v>
      </c>
      <c r="J206" s="801">
        <v>17621</v>
      </c>
      <c r="K206" s="801">
        <v>1291</v>
      </c>
      <c r="L206" s="801">
        <v>1295</v>
      </c>
      <c r="M206" s="801">
        <v>5963</v>
      </c>
      <c r="N206" s="801">
        <v>9060</v>
      </c>
      <c r="O206" s="801">
        <v>51207</v>
      </c>
      <c r="P206" s="801">
        <v>38394</v>
      </c>
      <c r="Q206" s="802">
        <v>44.229063061359554</v>
      </c>
      <c r="R206" s="791">
        <v>44.605058559185537</v>
      </c>
    </row>
    <row r="207" spans="1:18" ht="15" customHeight="1">
      <c r="A207" s="1400"/>
      <c r="B207" s="1074" t="s">
        <v>307</v>
      </c>
      <c r="C207" s="804">
        <v>113696</v>
      </c>
      <c r="D207" s="804">
        <v>109794</v>
      </c>
      <c r="E207" s="804">
        <v>27271</v>
      </c>
      <c r="F207" s="804">
        <v>21532</v>
      </c>
      <c r="G207" s="804">
        <v>10683</v>
      </c>
      <c r="H207" s="804">
        <v>12458</v>
      </c>
      <c r="I207" s="804">
        <v>19023</v>
      </c>
      <c r="J207" s="804">
        <v>20637</v>
      </c>
      <c r="K207" s="804">
        <v>1478</v>
      </c>
      <c r="L207" s="804">
        <v>1216</v>
      </c>
      <c r="M207" s="804">
        <v>5901</v>
      </c>
      <c r="N207" s="804">
        <v>9239</v>
      </c>
      <c r="O207" s="804">
        <v>49340</v>
      </c>
      <c r="P207" s="804">
        <v>44712</v>
      </c>
      <c r="Q207" s="805">
        <v>43.374715593191347</v>
      </c>
      <c r="R207" s="791">
        <v>45.173737084325701</v>
      </c>
    </row>
    <row r="208" spans="1:18" ht="15" customHeight="1">
      <c r="A208" s="1400"/>
      <c r="B208" s="1073" t="s">
        <v>308</v>
      </c>
      <c r="C208" s="801">
        <v>72247</v>
      </c>
      <c r="D208" s="801">
        <v>64453</v>
      </c>
      <c r="E208" s="801">
        <v>13939</v>
      </c>
      <c r="F208" s="801">
        <v>10482</v>
      </c>
      <c r="G208" s="801">
        <v>8978</v>
      </c>
      <c r="H208" s="801">
        <v>10577</v>
      </c>
      <c r="I208" s="801">
        <v>9086</v>
      </c>
      <c r="J208" s="801">
        <v>9810</v>
      </c>
      <c r="K208" s="801">
        <v>1141</v>
      </c>
      <c r="L208" s="801">
        <v>807</v>
      </c>
      <c r="M208" s="801">
        <v>5903</v>
      </c>
      <c r="N208" s="801">
        <v>7446</v>
      </c>
      <c r="O208" s="801">
        <v>33200</v>
      </c>
      <c r="P208" s="801">
        <v>25331</v>
      </c>
      <c r="Q208" s="802">
        <v>45.203656770456192</v>
      </c>
      <c r="R208" s="791">
        <v>42.708296502083599</v>
      </c>
    </row>
    <row r="209" spans="1:18" ht="15" customHeight="1">
      <c r="A209" s="1400"/>
      <c r="B209" s="1074" t="s">
        <v>309</v>
      </c>
      <c r="C209" s="804">
        <v>116129</v>
      </c>
      <c r="D209" s="804">
        <v>115436</v>
      </c>
      <c r="E209" s="804">
        <v>23157</v>
      </c>
      <c r="F209" s="804">
        <v>18204</v>
      </c>
      <c r="G209" s="804">
        <v>8261</v>
      </c>
      <c r="H209" s="804">
        <v>10107</v>
      </c>
      <c r="I209" s="804">
        <v>13357</v>
      </c>
      <c r="J209" s="804">
        <v>15050</v>
      </c>
      <c r="K209" s="804">
        <v>2420</v>
      </c>
      <c r="L209" s="804">
        <v>2338</v>
      </c>
      <c r="M209" s="804">
        <v>8173</v>
      </c>
      <c r="N209" s="804">
        <v>13003</v>
      </c>
      <c r="O209" s="804">
        <v>60761</v>
      </c>
      <c r="P209" s="804">
        <v>56734</v>
      </c>
      <c r="Q209" s="805">
        <v>53.184172052124168</v>
      </c>
      <c r="R209" s="791">
        <v>54.115516750913585</v>
      </c>
    </row>
    <row r="210" spans="1:18" ht="15" customHeight="1">
      <c r="A210" s="1400"/>
      <c r="B210" s="1073" t="s">
        <v>310</v>
      </c>
      <c r="C210" s="801">
        <v>114600</v>
      </c>
      <c r="D210" s="801">
        <v>114287</v>
      </c>
      <c r="E210" s="801">
        <v>26679</v>
      </c>
      <c r="F210" s="801">
        <v>22951</v>
      </c>
      <c r="G210" s="801">
        <v>6819</v>
      </c>
      <c r="H210" s="801">
        <v>7529</v>
      </c>
      <c r="I210" s="801">
        <v>13116</v>
      </c>
      <c r="J210" s="801">
        <v>15632</v>
      </c>
      <c r="K210" s="801">
        <v>2113</v>
      </c>
      <c r="L210" s="801">
        <v>2352</v>
      </c>
      <c r="M210" s="801">
        <v>8479</v>
      </c>
      <c r="N210" s="801">
        <v>13199</v>
      </c>
      <c r="O210" s="801">
        <v>57394</v>
      </c>
      <c r="P210" s="801">
        <v>52624</v>
      </c>
      <c r="Q210" s="802">
        <v>44.894473289962441</v>
      </c>
      <c r="R210" s="791">
        <v>49.682300264113572</v>
      </c>
    </row>
    <row r="211" spans="1:18" ht="15" customHeight="1">
      <c r="A211" s="1400"/>
      <c r="B211" s="1074" t="s">
        <v>311</v>
      </c>
      <c r="C211" s="804">
        <v>99902</v>
      </c>
      <c r="D211" s="804">
        <v>98964</v>
      </c>
      <c r="E211" s="804">
        <v>23932</v>
      </c>
      <c r="F211" s="804">
        <v>21130</v>
      </c>
      <c r="G211" s="804">
        <v>6443</v>
      </c>
      <c r="H211" s="804">
        <v>7054</v>
      </c>
      <c r="I211" s="804">
        <v>14615</v>
      </c>
      <c r="J211" s="804">
        <v>16241</v>
      </c>
      <c r="K211" s="804">
        <v>1376</v>
      </c>
      <c r="L211" s="804">
        <v>1533</v>
      </c>
      <c r="M211" s="804">
        <v>6929</v>
      </c>
      <c r="N211" s="804">
        <v>11847</v>
      </c>
      <c r="O211" s="804">
        <v>46607</v>
      </c>
      <c r="P211" s="804">
        <v>41159</v>
      </c>
      <c r="Q211" s="805">
        <v>42.374153474528747</v>
      </c>
      <c r="R211" s="791">
        <v>44.035336611688933</v>
      </c>
    </row>
    <row r="212" spans="1:18" ht="15" customHeight="1">
      <c r="A212" s="1401"/>
      <c r="B212" s="1075" t="s">
        <v>313</v>
      </c>
      <c r="C212" s="807">
        <v>87053</v>
      </c>
      <c r="D212" s="807">
        <v>87476</v>
      </c>
      <c r="E212" s="807">
        <v>21604</v>
      </c>
      <c r="F212" s="807">
        <v>18174</v>
      </c>
      <c r="G212" s="807">
        <v>9403</v>
      </c>
      <c r="H212" s="807">
        <v>11286</v>
      </c>
      <c r="I212" s="807">
        <v>9768</v>
      </c>
      <c r="J212" s="807">
        <v>11625</v>
      </c>
      <c r="K212" s="807">
        <v>1262</v>
      </c>
      <c r="L212" s="807">
        <v>1453</v>
      </c>
      <c r="M212" s="807">
        <v>5289</v>
      </c>
      <c r="N212" s="807">
        <v>9157</v>
      </c>
      <c r="O212" s="807">
        <v>39727</v>
      </c>
      <c r="P212" s="807">
        <v>35781</v>
      </c>
      <c r="Q212" s="808">
        <v>40.120203630135357</v>
      </c>
      <c r="R212" s="809">
        <v>41.317739432977575</v>
      </c>
    </row>
    <row r="213" spans="1:18" ht="3.75" customHeight="1">
      <c r="C213" s="930"/>
      <c r="D213" s="930"/>
      <c r="E213" s="930"/>
      <c r="F213" s="930"/>
      <c r="G213" s="930"/>
      <c r="H213" s="930"/>
      <c r="I213" s="930"/>
      <c r="J213" s="930"/>
      <c r="K213" s="930"/>
      <c r="L213" s="930"/>
      <c r="M213" s="930"/>
      <c r="N213" s="930"/>
      <c r="O213" s="930"/>
      <c r="P213" s="930"/>
      <c r="Q213" s="930"/>
      <c r="R213" s="930"/>
    </row>
    <row r="214" spans="1:18">
      <c r="A214" s="771" t="s">
        <v>345</v>
      </c>
    </row>
  </sheetData>
  <mergeCells count="43">
    <mergeCell ref="A189:A200"/>
    <mergeCell ref="A165:A176"/>
    <mergeCell ref="A141:A152"/>
    <mergeCell ref="A129:A140"/>
    <mergeCell ref="A105:A116"/>
    <mergeCell ref="A177:A188"/>
    <mergeCell ref="A93:A104"/>
    <mergeCell ref="A117:A128"/>
    <mergeCell ref="A153:A164"/>
    <mergeCell ref="A9:A20"/>
    <mergeCell ref="L7:L8"/>
    <mergeCell ref="A33:A44"/>
    <mergeCell ref="A45:A56"/>
    <mergeCell ref="A57:A68"/>
    <mergeCell ref="A69:A80"/>
    <mergeCell ref="A81:A92"/>
    <mergeCell ref="M7:M8"/>
    <mergeCell ref="A7:B7"/>
    <mergeCell ref="C7:C8"/>
    <mergeCell ref="D7:D8"/>
    <mergeCell ref="E7:E8"/>
    <mergeCell ref="F7:F8"/>
    <mergeCell ref="O6:P6"/>
    <mergeCell ref="Q6:R6"/>
    <mergeCell ref="N7:N8"/>
    <mergeCell ref="O7:O8"/>
    <mergeCell ref="P7:P8"/>
    <mergeCell ref="A201:A212"/>
    <mergeCell ref="A2:O2"/>
    <mergeCell ref="A21:A32"/>
    <mergeCell ref="H7:H8"/>
    <mergeCell ref="I7:I8"/>
    <mergeCell ref="J7:J8"/>
    <mergeCell ref="K7:K8"/>
    <mergeCell ref="G7:G8"/>
    <mergeCell ref="A5:R5"/>
    <mergeCell ref="A6:B6"/>
    <mergeCell ref="C6:D6"/>
    <mergeCell ref="E6:F6"/>
    <mergeCell ref="G6:H6"/>
    <mergeCell ref="I6:J6"/>
    <mergeCell ref="K6:L6"/>
    <mergeCell ref="M6:N6"/>
  </mergeCells>
  <hyperlinks>
    <hyperlink ref="R4" location="'Indice tablas Mujeres'!A1" display="Indice" xr:uid="{00000000-0004-0000-24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3" orientation="portrait" r:id="rId1"/>
  <headerFooter differentFirst="1">
    <oddFooter>&amp;C&amp;P</oddFooter>
  </headerFooter>
  <rowBreaks count="2" manualBreakCount="2">
    <brk id="68" max="17" man="1"/>
    <brk id="140" max="16383" man="1"/>
  </rowBreaks>
  <ignoredErrors>
    <ignoredError sqref="A9:B116 B117:B128 B129:B152 A117 A129 A141" numberStoredAsText="1"/>
  </ignoredErrors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CD9BCD"/>
    <pageSetUpPr fitToPage="1"/>
  </sheetPr>
  <dimension ref="A1:L58"/>
  <sheetViews>
    <sheetView view="pageBreakPreview" zoomScaleNormal="100" zoomScaleSheetLayoutView="100" workbookViewId="0">
      <selection activeCell="A2" sqref="A2:B2"/>
    </sheetView>
  </sheetViews>
  <sheetFormatPr baseColWidth="10" defaultRowHeight="14.5"/>
  <cols>
    <col min="1" max="1" width="4" customWidth="1"/>
    <col min="2" max="2" width="81.453125" customWidth="1"/>
    <col min="3" max="3" width="11.6328125" customWidth="1"/>
    <col min="4" max="4" width="9" customWidth="1"/>
  </cols>
  <sheetData>
    <row r="1" spans="1:12" s="195" customFormat="1" ht="55.4" customHeight="1">
      <c r="A1" s="1212" t="s">
        <v>548</v>
      </c>
      <c r="B1" s="180"/>
      <c r="C1" s="180"/>
      <c r="D1" s="180"/>
      <c r="E1" s="180"/>
      <c r="F1" s="234"/>
      <c r="G1" s="234"/>
      <c r="H1" s="234"/>
    </row>
    <row r="2" spans="1:12" ht="15.5">
      <c r="A2" s="1239" t="s">
        <v>541</v>
      </c>
      <c r="B2" s="1239"/>
      <c r="C2" s="589"/>
      <c r="D2" s="589"/>
      <c r="E2" s="589"/>
      <c r="F2" s="589"/>
      <c r="G2" s="589"/>
      <c r="H2" s="589"/>
      <c r="I2" s="589"/>
      <c r="J2" s="589"/>
      <c r="K2" s="589"/>
      <c r="L2" s="589"/>
    </row>
    <row r="3" spans="1:12" ht="17.399999999999999" customHeight="1">
      <c r="A3" s="710"/>
      <c r="B3" s="710"/>
      <c r="D3" s="926" t="s">
        <v>212</v>
      </c>
    </row>
    <row r="4" spans="1:12" ht="15" customHeight="1">
      <c r="A4" s="1410" t="s">
        <v>542</v>
      </c>
      <c r="B4" s="1372"/>
      <c r="C4" s="1411" t="s">
        <v>464</v>
      </c>
      <c r="D4" s="1412"/>
    </row>
    <row r="5" spans="1:12" ht="23.5" thickBot="1">
      <c r="A5" s="1171"/>
      <c r="B5" s="712" t="s">
        <v>286</v>
      </c>
      <c r="C5" s="778" t="s">
        <v>287</v>
      </c>
      <c r="D5" s="778" t="s">
        <v>398</v>
      </c>
    </row>
    <row r="6" spans="1:12" ht="15.5" thickTop="1" thickBot="1">
      <c r="A6" s="1172"/>
      <c r="B6" s="1173" t="s">
        <v>1</v>
      </c>
      <c r="C6" s="1174">
        <v>1080066</v>
      </c>
      <c r="D6" s="1175">
        <v>100</v>
      </c>
    </row>
    <row r="7" spans="1:12" ht="15" thickBot="1">
      <c r="A7" s="1176">
        <v>1</v>
      </c>
      <c r="B7" s="1177" t="s">
        <v>247</v>
      </c>
      <c r="C7" s="713">
        <v>96498</v>
      </c>
      <c r="D7" s="1178">
        <v>8.9344540055885471</v>
      </c>
    </row>
    <row r="8" spans="1:12" ht="15" thickBot="1">
      <c r="A8" s="1179">
        <v>2</v>
      </c>
      <c r="B8" s="1180" t="s">
        <v>248</v>
      </c>
      <c r="C8" s="714">
        <v>86052</v>
      </c>
      <c r="D8" s="1181">
        <v>7.9672908877790798</v>
      </c>
    </row>
    <row r="9" spans="1:12" ht="15" thickBot="1">
      <c r="A9" s="1176">
        <v>3</v>
      </c>
      <c r="B9" s="1177" t="s">
        <v>249</v>
      </c>
      <c r="C9" s="713">
        <v>71169</v>
      </c>
      <c r="D9" s="1178">
        <v>6.5893195415835697</v>
      </c>
    </row>
    <row r="10" spans="1:12" ht="15" thickBot="1">
      <c r="A10" s="1176">
        <v>4</v>
      </c>
      <c r="B10" s="1177" t="s">
        <v>251</v>
      </c>
      <c r="C10" s="713">
        <v>43148</v>
      </c>
      <c r="D10" s="1178">
        <v>3.9949410498988023</v>
      </c>
    </row>
    <row r="11" spans="1:12" ht="15" thickBot="1">
      <c r="A11" s="1179">
        <v>5</v>
      </c>
      <c r="B11" s="1180" t="s">
        <v>261</v>
      </c>
      <c r="C11" s="714">
        <v>34774</v>
      </c>
      <c r="D11" s="1181">
        <v>3.2196180603777917</v>
      </c>
    </row>
    <row r="12" spans="1:12" ht="15" thickBot="1">
      <c r="A12" s="1176">
        <v>6</v>
      </c>
      <c r="B12" s="1177" t="s">
        <v>253</v>
      </c>
      <c r="C12" s="713">
        <v>34595</v>
      </c>
      <c r="D12" s="1178">
        <v>3.2030449991019068</v>
      </c>
    </row>
    <row r="13" spans="1:12" ht="15" thickBot="1">
      <c r="A13" s="1176">
        <v>7</v>
      </c>
      <c r="B13" s="1177" t="s">
        <v>252</v>
      </c>
      <c r="C13" s="713">
        <v>31207</v>
      </c>
      <c r="D13" s="1178">
        <v>2.88936046500862</v>
      </c>
    </row>
    <row r="14" spans="1:12" ht="15" thickBot="1">
      <c r="A14" s="1179">
        <v>8</v>
      </c>
      <c r="B14" s="1180" t="s">
        <v>259</v>
      </c>
      <c r="C14" s="714">
        <v>30246</v>
      </c>
      <c r="D14" s="1181">
        <v>2.800384420952053</v>
      </c>
    </row>
    <row r="15" spans="1:12" ht="15" thickBot="1">
      <c r="A15" s="1176">
        <v>9</v>
      </c>
      <c r="B15" s="1177" t="s">
        <v>254</v>
      </c>
      <c r="C15" s="713">
        <v>27027</v>
      </c>
      <c r="D15" s="1178">
        <v>2.5023470787896294</v>
      </c>
    </row>
    <row r="16" spans="1:12" ht="15" thickBot="1">
      <c r="A16" s="1176">
        <v>10</v>
      </c>
      <c r="B16" s="1177" t="s">
        <v>255</v>
      </c>
      <c r="C16" s="713">
        <v>24264</v>
      </c>
      <c r="D16" s="1178">
        <v>2.246529378760187</v>
      </c>
    </row>
    <row r="17" spans="1:4" ht="15" thickBot="1">
      <c r="A17" s="1179">
        <v>11</v>
      </c>
      <c r="B17" s="1180" t="s">
        <v>266</v>
      </c>
      <c r="C17" s="714">
        <v>23430</v>
      </c>
      <c r="D17" s="1181">
        <v>2.1693118753853931</v>
      </c>
    </row>
    <row r="18" spans="1:4" ht="15" thickBot="1">
      <c r="A18" s="1176">
        <v>12</v>
      </c>
      <c r="B18" s="1177" t="s">
        <v>281</v>
      </c>
      <c r="C18" s="713">
        <v>22112</v>
      </c>
      <c r="D18" s="1178">
        <v>2.0472822957115584</v>
      </c>
    </row>
    <row r="19" spans="1:4" ht="15" thickBot="1">
      <c r="A19" s="1176">
        <v>13</v>
      </c>
      <c r="B19" s="1177" t="s">
        <v>260</v>
      </c>
      <c r="C19" s="713">
        <v>20897</v>
      </c>
      <c r="D19" s="1178">
        <v>1.9347891702914453</v>
      </c>
    </row>
    <row r="20" spans="1:4" ht="15" thickBot="1">
      <c r="A20" s="1179">
        <v>14</v>
      </c>
      <c r="B20" s="1180" t="s">
        <v>250</v>
      </c>
      <c r="C20" s="714">
        <v>20734</v>
      </c>
      <c r="D20" s="1181">
        <v>1.9196974999675946</v>
      </c>
    </row>
    <row r="21" spans="1:4" ht="15" thickBot="1">
      <c r="A21" s="1176">
        <v>15</v>
      </c>
      <c r="B21" s="1177" t="s">
        <v>277</v>
      </c>
      <c r="C21" s="713">
        <v>19084</v>
      </c>
      <c r="D21" s="1178">
        <v>1.7669290580390458</v>
      </c>
    </row>
    <row r="22" spans="1:4" ht="15" thickBot="1">
      <c r="A22" s="1176">
        <v>16</v>
      </c>
      <c r="B22" s="1177" t="s">
        <v>262</v>
      </c>
      <c r="C22" s="713">
        <v>17305</v>
      </c>
      <c r="D22" s="1178">
        <v>1.6022169015597194</v>
      </c>
    </row>
    <row r="23" spans="1:4" ht="15" thickBot="1">
      <c r="A23" s="1179">
        <v>17</v>
      </c>
      <c r="B23" s="1180" t="s">
        <v>276</v>
      </c>
      <c r="C23" s="714">
        <v>17008</v>
      </c>
      <c r="D23" s="1181">
        <v>1.5747185820125806</v>
      </c>
    </row>
    <row r="24" spans="1:4" ht="15" thickBot="1">
      <c r="A24" s="1176">
        <v>18</v>
      </c>
      <c r="B24" s="1177" t="s">
        <v>257</v>
      </c>
      <c r="C24" s="713">
        <v>16878</v>
      </c>
      <c r="D24" s="1178">
        <v>1.5626822805273011</v>
      </c>
    </row>
    <row r="25" spans="1:4" ht="15" thickBot="1">
      <c r="A25" s="1176">
        <v>19</v>
      </c>
      <c r="B25" s="1177" t="s">
        <v>270</v>
      </c>
      <c r="C25" s="713">
        <v>15269</v>
      </c>
      <c r="D25" s="1178">
        <v>1.4137099029133404</v>
      </c>
    </row>
    <row r="26" spans="1:4" ht="15" thickBot="1">
      <c r="A26" s="1179">
        <v>20</v>
      </c>
      <c r="B26" s="1180" t="s">
        <v>264</v>
      </c>
      <c r="C26" s="714">
        <v>14679</v>
      </c>
      <c r="D26" s="1181">
        <v>1.3590836115570715</v>
      </c>
    </row>
    <row r="27" spans="1:4" ht="15" thickBot="1">
      <c r="A27" s="1176">
        <v>21</v>
      </c>
      <c r="B27" s="1177" t="s">
        <v>265</v>
      </c>
      <c r="C27" s="713">
        <v>13597</v>
      </c>
      <c r="D27" s="1178">
        <v>1.2589045484257444</v>
      </c>
    </row>
    <row r="28" spans="1:4" ht="15" thickBot="1">
      <c r="A28" s="1176">
        <v>22</v>
      </c>
      <c r="B28" s="1177" t="s">
        <v>256</v>
      </c>
      <c r="C28" s="713">
        <v>12437</v>
      </c>
      <c r="D28" s="1178">
        <v>1.1515037044032495</v>
      </c>
    </row>
    <row r="29" spans="1:4" ht="15" thickBot="1">
      <c r="A29" s="1179">
        <v>23</v>
      </c>
      <c r="B29" s="1180" t="s">
        <v>263</v>
      </c>
      <c r="C29" s="714">
        <v>12358</v>
      </c>
      <c r="D29" s="1181">
        <v>1.1441893365775795</v>
      </c>
    </row>
    <row r="30" spans="1:4" ht="15" thickBot="1">
      <c r="A30" s="1176">
        <v>24</v>
      </c>
      <c r="B30" s="1177" t="s">
        <v>258</v>
      </c>
      <c r="C30" s="713">
        <v>10748</v>
      </c>
      <c r="D30" s="1178">
        <v>0.99512437202911674</v>
      </c>
    </row>
    <row r="31" spans="1:4" ht="15" thickBot="1">
      <c r="A31" s="1176">
        <v>25</v>
      </c>
      <c r="B31" s="1177" t="s">
        <v>271</v>
      </c>
      <c r="C31" s="713">
        <v>10544</v>
      </c>
      <c r="D31" s="1178">
        <v>0.97623663739067801</v>
      </c>
    </row>
    <row r="32" spans="1:4" ht="15" thickBot="1">
      <c r="A32" s="1179">
        <v>26</v>
      </c>
      <c r="B32" s="1180" t="s">
        <v>267</v>
      </c>
      <c r="C32" s="714">
        <v>10044</v>
      </c>
      <c r="D32" s="1181">
        <v>0.92994317013960259</v>
      </c>
    </row>
    <row r="33" spans="1:4" ht="15" thickBot="1">
      <c r="A33" s="1176">
        <v>27</v>
      </c>
      <c r="B33" s="1177" t="s">
        <v>274</v>
      </c>
      <c r="C33" s="713">
        <v>9463</v>
      </c>
      <c r="D33" s="1178">
        <v>0.87615016119385292</v>
      </c>
    </row>
    <row r="34" spans="1:4" ht="15" thickBot="1">
      <c r="A34" s="1176">
        <v>28</v>
      </c>
      <c r="B34" s="1177" t="s">
        <v>272</v>
      </c>
      <c r="C34" s="713">
        <v>9143</v>
      </c>
      <c r="D34" s="1178">
        <v>0.84652234215316469</v>
      </c>
    </row>
    <row r="35" spans="1:4" ht="15" thickBot="1">
      <c r="A35" s="1179">
        <v>29</v>
      </c>
      <c r="B35" s="1180" t="s">
        <v>268</v>
      </c>
      <c r="C35" s="714">
        <v>9061</v>
      </c>
      <c r="D35" s="1181">
        <v>0.83893021352398833</v>
      </c>
    </row>
    <row r="36" spans="1:4" ht="15" thickBot="1">
      <c r="A36" s="1176">
        <v>30</v>
      </c>
      <c r="B36" s="1177" t="s">
        <v>269</v>
      </c>
      <c r="C36" s="713">
        <v>8393</v>
      </c>
      <c r="D36" s="1178">
        <v>0.77708214127655162</v>
      </c>
    </row>
    <row r="37" spans="1:4" ht="15" thickBot="1">
      <c r="A37" s="1176">
        <v>31</v>
      </c>
      <c r="B37" s="1177" t="s">
        <v>278</v>
      </c>
      <c r="C37" s="713">
        <v>8250</v>
      </c>
      <c r="D37" s="1178">
        <v>0.76384220964274407</v>
      </c>
    </row>
    <row r="38" spans="1:4" ht="15" thickBot="1">
      <c r="A38" s="1179">
        <v>32</v>
      </c>
      <c r="B38" s="1180" t="s">
        <v>477</v>
      </c>
      <c r="C38" s="714">
        <v>7840</v>
      </c>
      <c r="D38" s="1181">
        <v>0.7258815664968622</v>
      </c>
    </row>
    <row r="39" spans="1:4" ht="15" thickBot="1">
      <c r="A39" s="1176">
        <v>33</v>
      </c>
      <c r="B39" s="1177" t="s">
        <v>400</v>
      </c>
      <c r="C39" s="713">
        <v>6646</v>
      </c>
      <c r="D39" s="1178">
        <v>0.61533276670129422</v>
      </c>
    </row>
    <row r="40" spans="1:4" ht="15" thickBot="1">
      <c r="A40" s="1176">
        <v>34</v>
      </c>
      <c r="B40" s="1177" t="s">
        <v>462</v>
      </c>
      <c r="C40" s="713">
        <v>6312</v>
      </c>
      <c r="D40" s="1178">
        <v>0.58440873057757581</v>
      </c>
    </row>
    <row r="41" spans="1:4" ht="15" thickBot="1">
      <c r="A41" s="1179">
        <v>35</v>
      </c>
      <c r="B41" s="1180" t="s">
        <v>280</v>
      </c>
      <c r="C41" s="714">
        <v>6162</v>
      </c>
      <c r="D41" s="1181">
        <v>0.57052069040225317</v>
      </c>
    </row>
    <row r="42" spans="1:4" ht="15" thickBot="1">
      <c r="A42" s="1176">
        <v>36</v>
      </c>
      <c r="B42" s="1177" t="s">
        <v>279</v>
      </c>
      <c r="C42" s="713">
        <v>5610</v>
      </c>
      <c r="D42" s="1178">
        <v>0.51941270255706595</v>
      </c>
    </row>
    <row r="43" spans="1:4" ht="15" thickBot="1">
      <c r="A43" s="1176">
        <v>37</v>
      </c>
      <c r="B43" s="1177" t="s">
        <v>494</v>
      </c>
      <c r="C43" s="713">
        <v>5275</v>
      </c>
      <c r="D43" s="1178">
        <v>0.48839607949884545</v>
      </c>
    </row>
    <row r="44" spans="1:4" ht="15" thickBot="1">
      <c r="A44" s="1179">
        <v>38</v>
      </c>
      <c r="B44" s="1180" t="s">
        <v>495</v>
      </c>
      <c r="C44" s="714">
        <v>5133</v>
      </c>
      <c r="D44" s="1181">
        <v>0.47524873479954005</v>
      </c>
    </row>
    <row r="45" spans="1:4" ht="15" thickBot="1">
      <c r="A45" s="1176">
        <v>39</v>
      </c>
      <c r="B45" s="1177" t="s">
        <v>479</v>
      </c>
      <c r="C45" s="713">
        <v>4997</v>
      </c>
      <c r="D45" s="1178">
        <v>0.46265691170724754</v>
      </c>
    </row>
    <row r="46" spans="1:4" ht="15" thickBot="1">
      <c r="A46" s="1176">
        <v>40</v>
      </c>
      <c r="B46" s="1177" t="s">
        <v>284</v>
      </c>
      <c r="C46" s="713">
        <v>4909</v>
      </c>
      <c r="D46" s="1178">
        <v>0.45450926147105825</v>
      </c>
    </row>
    <row r="47" spans="1:4" ht="15" thickBot="1">
      <c r="A47" s="1179">
        <v>41</v>
      </c>
      <c r="B47" s="1180" t="s">
        <v>491</v>
      </c>
      <c r="C47" s="714">
        <v>4845</v>
      </c>
      <c r="D47" s="1181">
        <v>0.44858369766292061</v>
      </c>
    </row>
    <row r="48" spans="1:4" ht="15" thickBot="1">
      <c r="A48" s="1176">
        <v>42</v>
      </c>
      <c r="B48" s="1177" t="s">
        <v>275</v>
      </c>
      <c r="C48" s="713">
        <v>4687</v>
      </c>
      <c r="D48" s="1178">
        <v>0.43395496201158079</v>
      </c>
    </row>
    <row r="49" spans="1:5" ht="15" thickBot="1">
      <c r="A49" s="1176">
        <v>43</v>
      </c>
      <c r="B49" s="1177" t="s">
        <v>493</v>
      </c>
      <c r="C49" s="713">
        <v>4429</v>
      </c>
      <c r="D49" s="1178">
        <v>0.41006753291002584</v>
      </c>
    </row>
    <row r="50" spans="1:5" ht="15" thickBot="1">
      <c r="A50" s="1179">
        <v>44</v>
      </c>
      <c r="B50" s="1180" t="s">
        <v>283</v>
      </c>
      <c r="C50" s="714">
        <v>4181</v>
      </c>
      <c r="D50" s="1181">
        <v>0.38710597315349249</v>
      </c>
    </row>
    <row r="51" spans="1:5" ht="15" thickBot="1">
      <c r="A51" s="1176">
        <v>45</v>
      </c>
      <c r="B51" s="1177" t="s">
        <v>282</v>
      </c>
      <c r="C51" s="713">
        <v>3982</v>
      </c>
      <c r="D51" s="1178">
        <v>0.36868117318756444</v>
      </c>
    </row>
    <row r="52" spans="1:5" ht="15" thickBot="1">
      <c r="A52" s="1176">
        <v>46</v>
      </c>
      <c r="B52" s="1177" t="s">
        <v>492</v>
      </c>
      <c r="C52" s="713">
        <v>3969</v>
      </c>
      <c r="D52" s="1178">
        <v>0.36747754303903651</v>
      </c>
    </row>
    <row r="53" spans="1:5" ht="15" thickBot="1">
      <c r="A53" s="1179">
        <v>47</v>
      </c>
      <c r="B53" s="1180" t="s">
        <v>485</v>
      </c>
      <c r="C53" s="714">
        <v>3922</v>
      </c>
      <c r="D53" s="1181">
        <v>0.36312595711743539</v>
      </c>
    </row>
    <row r="54" spans="1:5" ht="15" thickBot="1">
      <c r="A54" s="1176">
        <v>48</v>
      </c>
      <c r="B54" s="1177" t="s">
        <v>543</v>
      </c>
      <c r="C54" s="713">
        <v>3636</v>
      </c>
      <c r="D54" s="1178">
        <v>0.3366460938498203</v>
      </c>
    </row>
    <row r="55" spans="1:5" ht="15" thickBot="1">
      <c r="A55" s="1176">
        <v>49</v>
      </c>
      <c r="B55" s="1177" t="s">
        <v>478</v>
      </c>
      <c r="C55" s="713">
        <v>3598</v>
      </c>
      <c r="D55" s="1178">
        <v>0.33312779033873857</v>
      </c>
    </row>
    <row r="56" spans="1:5" ht="15" thickBot="1">
      <c r="A56" s="1179">
        <v>50</v>
      </c>
      <c r="B56" s="1180" t="s">
        <v>544</v>
      </c>
      <c r="C56" s="714">
        <v>3549</v>
      </c>
      <c r="D56" s="1181">
        <v>0.32859103054813316</v>
      </c>
    </row>
    <row r="57" spans="1:5" ht="7.5" customHeight="1">
      <c r="A57" s="1182"/>
      <c r="B57" s="1183"/>
      <c r="C57" s="1184"/>
      <c r="D57" s="1185"/>
      <c r="E57" s="1185"/>
    </row>
    <row r="58" spans="1:5">
      <c r="A58" s="774" t="s">
        <v>345</v>
      </c>
    </row>
  </sheetData>
  <mergeCells count="3">
    <mergeCell ref="A4:B4"/>
    <mergeCell ref="A2:B2"/>
    <mergeCell ref="C4:D4"/>
  </mergeCells>
  <hyperlinks>
    <hyperlink ref="D3" location="'Indice tablas Mujeres'!A1" display="Indice" xr:uid="{00000000-0004-0000-25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portrait" r:id="rId1"/>
  <headerFooter differentFirst="1">
    <oddFooter>&amp;C&amp;P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D9BCD"/>
    <pageSetUpPr fitToPage="1"/>
  </sheetPr>
  <dimension ref="A1:L81"/>
  <sheetViews>
    <sheetView view="pageBreakPreview" zoomScaleNormal="100" zoomScaleSheetLayoutView="100" workbookViewId="0">
      <selection activeCell="A2" sqref="A2:L2"/>
    </sheetView>
  </sheetViews>
  <sheetFormatPr baseColWidth="10" defaultRowHeight="14.5"/>
  <cols>
    <col min="1" max="1" width="8.08984375" customWidth="1"/>
    <col min="2" max="2" width="0.90625" customWidth="1"/>
    <col min="3" max="3" width="8.54296875" customWidth="1"/>
    <col min="4" max="5" width="9.08984375" customWidth="1"/>
    <col min="6" max="6" width="1" customWidth="1"/>
    <col min="7" max="7" width="12.453125" customWidth="1"/>
    <col min="8" max="8" width="1" customWidth="1"/>
    <col min="9" max="9" width="7.90625" customWidth="1"/>
    <col min="10" max="10" width="9.453125" customWidth="1"/>
    <col min="11" max="11" width="8.90625" customWidth="1"/>
    <col min="12" max="12" width="12.54296875" customWidth="1"/>
  </cols>
  <sheetData>
    <row r="1" spans="1:12" ht="59.4" customHeight="1">
      <c r="A1" s="767" t="s">
        <v>548</v>
      </c>
      <c r="E1" s="270"/>
      <c r="F1" s="270"/>
      <c r="G1" s="270"/>
      <c r="H1" s="270"/>
      <c r="I1" s="270"/>
    </row>
    <row r="2" spans="1:12">
      <c r="A2" s="1227" t="s">
        <v>518</v>
      </c>
      <c r="B2" s="1227"/>
      <c r="C2" s="1227"/>
      <c r="D2" s="1227"/>
      <c r="E2" s="1227"/>
      <c r="F2" s="1227"/>
      <c r="G2" s="1227"/>
      <c r="H2" s="1227"/>
      <c r="I2" s="1227"/>
      <c r="J2" s="1227"/>
      <c r="K2" s="1227"/>
      <c r="L2" s="1227"/>
    </row>
    <row r="3" spans="1:12" ht="15.5">
      <c r="A3" s="590"/>
      <c r="B3" s="590"/>
      <c r="C3" s="590"/>
      <c r="D3" s="590"/>
      <c r="E3" s="590"/>
      <c r="F3" s="590"/>
      <c r="G3" s="590"/>
      <c r="H3" s="590"/>
      <c r="I3" s="590"/>
      <c r="J3" s="590"/>
      <c r="K3" s="590"/>
      <c r="L3" s="590"/>
    </row>
    <row r="4" spans="1:12" ht="15.5">
      <c r="A4" s="770" t="s">
        <v>549</v>
      </c>
      <c r="B4" s="590"/>
      <c r="C4" s="590"/>
      <c r="D4" s="590"/>
      <c r="E4" s="590"/>
      <c r="F4" s="590"/>
      <c r="G4" s="590"/>
      <c r="H4" s="590"/>
      <c r="I4" s="590"/>
      <c r="J4" s="590"/>
      <c r="K4" s="590"/>
      <c r="L4" s="926" t="s">
        <v>212</v>
      </c>
    </row>
    <row r="5" spans="1:12" ht="21">
      <c r="A5" s="591"/>
      <c r="B5" s="592"/>
      <c r="C5" s="1228" t="s">
        <v>3</v>
      </c>
      <c r="D5" s="1228"/>
      <c r="E5" s="1228"/>
      <c r="F5" s="593"/>
      <c r="G5" s="594" t="s">
        <v>230</v>
      </c>
      <c r="H5" s="595"/>
      <c r="I5" s="1228" t="s">
        <v>231</v>
      </c>
      <c r="J5" s="1228"/>
      <c r="K5" s="1228"/>
      <c r="L5" s="596" t="s">
        <v>232</v>
      </c>
    </row>
    <row r="6" spans="1:12">
      <c r="A6" s="1229" t="s">
        <v>39</v>
      </c>
      <c r="B6" s="597"/>
      <c r="C6" s="1231" t="s">
        <v>107</v>
      </c>
      <c r="D6" s="1231"/>
      <c r="E6" s="1231"/>
      <c r="F6" s="598"/>
      <c r="G6" s="599" t="s">
        <v>107</v>
      </c>
      <c r="H6" s="600"/>
      <c r="I6" s="1231" t="s">
        <v>107</v>
      </c>
      <c r="J6" s="1231"/>
      <c r="K6" s="1232"/>
      <c r="L6" s="601" t="s">
        <v>107</v>
      </c>
    </row>
    <row r="7" spans="1:12">
      <c r="A7" s="1230"/>
      <c r="B7" s="602"/>
      <c r="C7" s="603" t="s">
        <v>40</v>
      </c>
      <c r="D7" s="603" t="s">
        <v>41</v>
      </c>
      <c r="E7" s="604" t="s">
        <v>42</v>
      </c>
      <c r="F7" s="605"/>
      <c r="G7" s="604" t="s">
        <v>111</v>
      </c>
      <c r="H7" s="591"/>
      <c r="I7" s="603" t="s">
        <v>40</v>
      </c>
      <c r="J7" s="603" t="s">
        <v>41</v>
      </c>
      <c r="K7" s="604" t="s">
        <v>42</v>
      </c>
      <c r="L7" s="606" t="s">
        <v>111</v>
      </c>
    </row>
    <row r="8" spans="1:12">
      <c r="A8" s="607" t="s">
        <v>66</v>
      </c>
      <c r="B8" s="608"/>
      <c r="C8" s="609">
        <v>5202.2</v>
      </c>
      <c r="D8" s="609">
        <v>2497.3000000000002</v>
      </c>
      <c r="E8" s="610">
        <v>2704.9</v>
      </c>
      <c r="F8" s="611"/>
      <c r="G8" s="609">
        <f t="shared" ref="G8:G47" si="0">E8-D8</f>
        <v>207.59999999999991</v>
      </c>
      <c r="H8" s="591"/>
      <c r="I8" s="613">
        <v>836.7</v>
      </c>
      <c r="J8" s="613">
        <v>405.7</v>
      </c>
      <c r="K8" s="614">
        <v>431</v>
      </c>
      <c r="L8" s="630">
        <f t="shared" ref="L8:L46" si="1">K8-J8</f>
        <v>25.300000000000011</v>
      </c>
    </row>
    <row r="9" spans="1:12">
      <c r="A9" s="616" t="s">
        <v>67</v>
      </c>
      <c r="B9" s="608"/>
      <c r="C9" s="617">
        <v>5222.6000000000004</v>
      </c>
      <c r="D9" s="617">
        <v>2507.3000000000002</v>
      </c>
      <c r="E9" s="618">
        <v>2715.4</v>
      </c>
      <c r="F9" s="611"/>
      <c r="G9" s="617">
        <f t="shared" si="0"/>
        <v>208.09999999999991</v>
      </c>
      <c r="H9" s="591"/>
      <c r="I9" s="619">
        <v>848.9</v>
      </c>
      <c r="J9" s="619">
        <v>421</v>
      </c>
      <c r="K9" s="620">
        <v>427.8</v>
      </c>
      <c r="L9" s="621">
        <f t="shared" si="1"/>
        <v>6.8000000000000114</v>
      </c>
    </row>
    <row r="10" spans="1:12">
      <c r="A10" s="631" t="s">
        <v>68</v>
      </c>
      <c r="B10" s="608"/>
      <c r="C10" s="632">
        <v>5238.1000000000004</v>
      </c>
      <c r="D10" s="632">
        <v>2514.5</v>
      </c>
      <c r="E10" s="633">
        <v>2723.6</v>
      </c>
      <c r="F10" s="611"/>
      <c r="G10" s="632">
        <f t="shared" si="0"/>
        <v>209.09999999999991</v>
      </c>
      <c r="H10" s="591"/>
      <c r="I10" s="634">
        <v>857.8</v>
      </c>
      <c r="J10" s="634">
        <v>428.9</v>
      </c>
      <c r="K10" s="635">
        <v>428.9</v>
      </c>
      <c r="L10" s="636">
        <f t="shared" si="1"/>
        <v>0</v>
      </c>
    </row>
    <row r="11" spans="1:12">
      <c r="A11" s="637" t="s">
        <v>69</v>
      </c>
      <c r="B11" s="638"/>
      <c r="C11" s="639">
        <v>5255.4</v>
      </c>
      <c r="D11" s="639">
        <v>2521.4</v>
      </c>
      <c r="E11" s="640">
        <v>2733.9</v>
      </c>
      <c r="F11" s="611"/>
      <c r="G11" s="639">
        <f t="shared" si="0"/>
        <v>212.5</v>
      </c>
      <c r="H11" s="591"/>
      <c r="I11" s="641">
        <v>866.9</v>
      </c>
      <c r="J11" s="641">
        <v>438.1</v>
      </c>
      <c r="K11" s="642">
        <v>428.8</v>
      </c>
      <c r="L11" s="643">
        <f t="shared" si="1"/>
        <v>-9.3000000000000114</v>
      </c>
    </row>
    <row r="12" spans="1:12">
      <c r="A12" s="607" t="s">
        <v>70</v>
      </c>
      <c r="B12" s="608"/>
      <c r="C12" s="609">
        <v>5264.8</v>
      </c>
      <c r="D12" s="609">
        <v>2524.5</v>
      </c>
      <c r="E12" s="610">
        <v>2740.3</v>
      </c>
      <c r="F12" s="611"/>
      <c r="G12" s="609">
        <f t="shared" si="0"/>
        <v>215.80000000000018</v>
      </c>
      <c r="H12" s="591"/>
      <c r="I12" s="613">
        <v>870.4</v>
      </c>
      <c r="J12" s="613">
        <v>437</v>
      </c>
      <c r="K12" s="614">
        <v>433.4</v>
      </c>
      <c r="L12" s="630">
        <f t="shared" si="1"/>
        <v>-3.6000000000000227</v>
      </c>
    </row>
    <row r="13" spans="1:12">
      <c r="A13" s="616" t="s">
        <v>71</v>
      </c>
      <c r="B13" s="608"/>
      <c r="C13" s="617">
        <v>5273.4</v>
      </c>
      <c r="D13" s="617">
        <v>2527.1999999999998</v>
      </c>
      <c r="E13" s="618">
        <v>2746.3</v>
      </c>
      <c r="F13" s="611"/>
      <c r="G13" s="617">
        <f t="shared" si="0"/>
        <v>219.10000000000036</v>
      </c>
      <c r="H13" s="591"/>
      <c r="I13" s="619">
        <v>874.1</v>
      </c>
      <c r="J13" s="619">
        <v>455.7</v>
      </c>
      <c r="K13" s="620">
        <v>418.4</v>
      </c>
      <c r="L13" s="621">
        <f t="shared" si="1"/>
        <v>-37.300000000000011</v>
      </c>
    </row>
    <row r="14" spans="1:12">
      <c r="A14" s="631" t="s">
        <v>72</v>
      </c>
      <c r="B14" s="608"/>
      <c r="C14" s="632">
        <v>5276.7</v>
      </c>
      <c r="D14" s="632">
        <v>2527.1999999999998</v>
      </c>
      <c r="E14" s="633">
        <v>2749.5</v>
      </c>
      <c r="F14" s="611"/>
      <c r="G14" s="632">
        <f t="shared" si="0"/>
        <v>222.30000000000018</v>
      </c>
      <c r="H14" s="591"/>
      <c r="I14" s="634">
        <v>873.2</v>
      </c>
      <c r="J14" s="634">
        <v>447.3</v>
      </c>
      <c r="K14" s="635">
        <v>425.9</v>
      </c>
      <c r="L14" s="636">
        <f t="shared" si="1"/>
        <v>-21.400000000000034</v>
      </c>
    </row>
    <row r="15" spans="1:12">
      <c r="A15" s="637" t="s">
        <v>73</v>
      </c>
      <c r="B15" s="638"/>
      <c r="C15" s="639">
        <v>5283.7</v>
      </c>
      <c r="D15" s="639">
        <v>2528.6999999999998</v>
      </c>
      <c r="E15" s="640">
        <v>2755</v>
      </c>
      <c r="F15" s="611"/>
      <c r="G15" s="639">
        <f t="shared" si="0"/>
        <v>226.30000000000018</v>
      </c>
      <c r="H15" s="591"/>
      <c r="I15" s="644">
        <v>870.5</v>
      </c>
      <c r="J15" s="644">
        <v>430.2</v>
      </c>
      <c r="K15" s="645">
        <v>440.2</v>
      </c>
      <c r="L15" s="643">
        <f t="shared" si="1"/>
        <v>10</v>
      </c>
    </row>
    <row r="16" spans="1:12">
      <c r="A16" s="607" t="s">
        <v>108</v>
      </c>
      <c r="B16" s="608"/>
      <c r="C16" s="609">
        <v>5286</v>
      </c>
      <c r="D16" s="609">
        <v>2528.4</v>
      </c>
      <c r="E16" s="610">
        <v>2757.6</v>
      </c>
      <c r="F16" s="611"/>
      <c r="G16" s="609">
        <f t="shared" si="0"/>
        <v>229.19999999999982</v>
      </c>
      <c r="H16" s="591"/>
      <c r="I16" s="646">
        <v>861.8</v>
      </c>
      <c r="J16" s="646">
        <v>423.7</v>
      </c>
      <c r="K16" s="647">
        <v>438.1</v>
      </c>
      <c r="L16" s="630">
        <f t="shared" si="1"/>
        <v>14.400000000000034</v>
      </c>
    </row>
    <row r="17" spans="1:12">
      <c r="A17" s="616" t="s">
        <v>74</v>
      </c>
      <c r="B17" s="608"/>
      <c r="C17" s="617">
        <v>5288.8</v>
      </c>
      <c r="D17" s="617">
        <v>2528.5</v>
      </c>
      <c r="E17" s="618">
        <v>2760.3</v>
      </c>
      <c r="F17" s="611"/>
      <c r="G17" s="617">
        <f t="shared" si="0"/>
        <v>231.80000000000018</v>
      </c>
      <c r="H17" s="591"/>
      <c r="I17" s="648">
        <v>852.3</v>
      </c>
      <c r="J17" s="648">
        <v>409.6</v>
      </c>
      <c r="K17" s="649">
        <v>442.7</v>
      </c>
      <c r="L17" s="621">
        <f t="shared" si="1"/>
        <v>33.099999999999966</v>
      </c>
    </row>
    <row r="18" spans="1:12">
      <c r="A18" s="631" t="s">
        <v>75</v>
      </c>
      <c r="B18" s="608"/>
      <c r="C18" s="632">
        <v>5286.6</v>
      </c>
      <c r="D18" s="632">
        <v>2526.1999999999998</v>
      </c>
      <c r="E18" s="633">
        <v>2760.4</v>
      </c>
      <c r="F18" s="611"/>
      <c r="G18" s="632">
        <f t="shared" si="0"/>
        <v>234.20000000000027</v>
      </c>
      <c r="H18" s="591"/>
      <c r="I18" s="650">
        <v>841.3</v>
      </c>
      <c r="J18" s="650">
        <v>387.1</v>
      </c>
      <c r="K18" s="651">
        <v>454.2</v>
      </c>
      <c r="L18" s="636">
        <f t="shared" si="1"/>
        <v>67.099999999999966</v>
      </c>
    </row>
    <row r="19" spans="1:12">
      <c r="A19" s="652" t="s">
        <v>76</v>
      </c>
      <c r="B19" s="653"/>
      <c r="C19" s="654">
        <v>5289.4</v>
      </c>
      <c r="D19" s="654">
        <v>2525.8000000000002</v>
      </c>
      <c r="E19" s="655">
        <v>2763.6</v>
      </c>
      <c r="F19" s="611"/>
      <c r="G19" s="654">
        <f t="shared" si="0"/>
        <v>237.79999999999973</v>
      </c>
      <c r="H19" s="591"/>
      <c r="I19" s="656">
        <v>832.8</v>
      </c>
      <c r="J19" s="656">
        <v>397</v>
      </c>
      <c r="K19" s="657">
        <v>435.9</v>
      </c>
      <c r="L19" s="658">
        <f t="shared" si="1"/>
        <v>38.899999999999977</v>
      </c>
    </row>
    <row r="20" spans="1:12">
      <c r="A20" s="607" t="s">
        <v>109</v>
      </c>
      <c r="B20" s="608"/>
      <c r="C20" s="609">
        <v>5291</v>
      </c>
      <c r="D20" s="609">
        <v>2525.5</v>
      </c>
      <c r="E20" s="610">
        <v>2765.4</v>
      </c>
      <c r="F20" s="611"/>
      <c r="G20" s="609">
        <f t="shared" si="0"/>
        <v>239.90000000000009</v>
      </c>
      <c r="H20" s="591"/>
      <c r="I20" s="646">
        <v>825.6</v>
      </c>
      <c r="J20" s="646">
        <v>392.4</v>
      </c>
      <c r="K20" s="647">
        <v>433.2</v>
      </c>
      <c r="L20" s="630">
        <f t="shared" si="1"/>
        <v>40.800000000000011</v>
      </c>
    </row>
    <row r="21" spans="1:12">
      <c r="A21" s="616" t="s">
        <v>77</v>
      </c>
      <c r="B21" s="608"/>
      <c r="C21" s="617">
        <v>5295.6</v>
      </c>
      <c r="D21" s="617">
        <v>2526.5</v>
      </c>
      <c r="E21" s="618">
        <v>2769.2</v>
      </c>
      <c r="F21" s="611"/>
      <c r="G21" s="617">
        <f t="shared" si="0"/>
        <v>242.69999999999982</v>
      </c>
      <c r="H21" s="591"/>
      <c r="I21" s="648">
        <v>819.7</v>
      </c>
      <c r="J21" s="648">
        <v>389.4</v>
      </c>
      <c r="K21" s="649">
        <v>430.4</v>
      </c>
      <c r="L21" s="621">
        <f t="shared" si="1"/>
        <v>41</v>
      </c>
    </row>
    <row r="22" spans="1:12">
      <c r="A22" s="631" t="s">
        <v>78</v>
      </c>
      <c r="B22" s="608"/>
      <c r="C22" s="632">
        <v>5296.4</v>
      </c>
      <c r="D22" s="632">
        <v>2525.6</v>
      </c>
      <c r="E22" s="633">
        <v>2770.8</v>
      </c>
      <c r="F22" s="611"/>
      <c r="G22" s="632">
        <f t="shared" si="0"/>
        <v>245.20000000000027</v>
      </c>
      <c r="H22" s="591"/>
      <c r="I22" s="659">
        <v>810</v>
      </c>
      <c r="J22" s="659">
        <v>397</v>
      </c>
      <c r="K22" s="660">
        <v>413.1</v>
      </c>
      <c r="L22" s="636">
        <f t="shared" si="1"/>
        <v>16.100000000000023</v>
      </c>
    </row>
    <row r="23" spans="1:12">
      <c r="A23" s="652" t="s">
        <v>79</v>
      </c>
      <c r="B23" s="653"/>
      <c r="C23" s="654">
        <v>5302.9</v>
      </c>
      <c r="D23" s="654">
        <v>2527.3000000000002</v>
      </c>
      <c r="E23" s="655">
        <v>2775.6</v>
      </c>
      <c r="F23" s="611"/>
      <c r="G23" s="654">
        <f t="shared" si="0"/>
        <v>248.29999999999973</v>
      </c>
      <c r="H23" s="591"/>
      <c r="I23" s="661">
        <v>803.6</v>
      </c>
      <c r="J23" s="661">
        <v>379.8</v>
      </c>
      <c r="K23" s="662">
        <v>423.8</v>
      </c>
      <c r="L23" s="658">
        <f t="shared" si="1"/>
        <v>44</v>
      </c>
    </row>
    <row r="24" spans="1:12">
      <c r="A24" s="607" t="s">
        <v>110</v>
      </c>
      <c r="B24" s="608"/>
      <c r="C24" s="609">
        <v>5303</v>
      </c>
      <c r="D24" s="609">
        <v>2525.5</v>
      </c>
      <c r="E24" s="610">
        <v>2777.5</v>
      </c>
      <c r="F24" s="611"/>
      <c r="G24" s="609">
        <f t="shared" si="0"/>
        <v>252</v>
      </c>
      <c r="H24" s="591"/>
      <c r="I24" s="663">
        <v>793.8</v>
      </c>
      <c r="J24" s="663">
        <v>364.7</v>
      </c>
      <c r="K24" s="614">
        <v>429.1</v>
      </c>
      <c r="L24" s="630">
        <f t="shared" si="1"/>
        <v>64.400000000000034</v>
      </c>
    </row>
    <row r="25" spans="1:12">
      <c r="A25" s="616" t="s">
        <v>80</v>
      </c>
      <c r="B25" s="608"/>
      <c r="C25" s="617">
        <v>5300.8</v>
      </c>
      <c r="D25" s="617">
        <v>2523</v>
      </c>
      <c r="E25" s="664">
        <v>2777.8</v>
      </c>
      <c r="F25" s="611"/>
      <c r="G25" s="617">
        <f t="shared" si="0"/>
        <v>254.80000000000018</v>
      </c>
      <c r="H25" s="591"/>
      <c r="I25" s="619">
        <v>779.9</v>
      </c>
      <c r="J25" s="619">
        <v>353</v>
      </c>
      <c r="K25" s="620">
        <v>426.9</v>
      </c>
      <c r="L25" s="621">
        <f t="shared" si="1"/>
        <v>73.899999999999977</v>
      </c>
    </row>
    <row r="26" spans="1:12">
      <c r="A26" s="631" t="s">
        <v>81</v>
      </c>
      <c r="B26" s="608"/>
      <c r="C26" s="632">
        <v>5293.2</v>
      </c>
      <c r="D26" s="632">
        <v>2518.1999999999998</v>
      </c>
      <c r="E26" s="633">
        <v>2775</v>
      </c>
      <c r="F26" s="611"/>
      <c r="G26" s="632">
        <f t="shared" si="0"/>
        <v>256.80000000000018</v>
      </c>
      <c r="H26" s="591"/>
      <c r="I26" s="624">
        <v>763.3</v>
      </c>
      <c r="J26" s="624">
        <v>359.1</v>
      </c>
      <c r="K26" s="625">
        <v>404.2</v>
      </c>
      <c r="L26" s="636">
        <f t="shared" si="1"/>
        <v>45.099999999999966</v>
      </c>
    </row>
    <row r="27" spans="1:12">
      <c r="A27" s="652" t="s">
        <v>82</v>
      </c>
      <c r="B27" s="653"/>
      <c r="C27" s="665">
        <v>5289.6</v>
      </c>
      <c r="D27" s="665">
        <v>2514.9</v>
      </c>
      <c r="E27" s="664">
        <v>2774.7</v>
      </c>
      <c r="F27" s="611"/>
      <c r="G27" s="665">
        <f t="shared" si="0"/>
        <v>259.79999999999973</v>
      </c>
      <c r="H27" s="591"/>
      <c r="I27" s="661">
        <v>750</v>
      </c>
      <c r="J27" s="661">
        <v>359.5</v>
      </c>
      <c r="K27" s="662">
        <v>390.4</v>
      </c>
      <c r="L27" s="666">
        <f t="shared" si="1"/>
        <v>30.899999999999977</v>
      </c>
    </row>
    <row r="28" spans="1:12">
      <c r="A28" s="607" t="s">
        <v>83</v>
      </c>
      <c r="B28" s="608"/>
      <c r="C28" s="609">
        <v>5277.8</v>
      </c>
      <c r="D28" s="609">
        <v>2508.1</v>
      </c>
      <c r="E28" s="610">
        <v>2769.7</v>
      </c>
      <c r="F28" s="611"/>
      <c r="G28" s="609">
        <f t="shared" si="0"/>
        <v>261.59999999999991</v>
      </c>
      <c r="H28" s="591"/>
      <c r="I28" s="663">
        <v>732.3</v>
      </c>
      <c r="J28" s="663">
        <v>332.9</v>
      </c>
      <c r="K28" s="614">
        <v>399.3</v>
      </c>
      <c r="L28" s="630">
        <f t="shared" si="1"/>
        <v>66.400000000000034</v>
      </c>
    </row>
    <row r="29" spans="1:12">
      <c r="A29" s="616" t="s">
        <v>84</v>
      </c>
      <c r="B29" s="608"/>
      <c r="C29" s="617">
        <v>5265.9</v>
      </c>
      <c r="D29" s="617">
        <v>2501.8000000000002</v>
      </c>
      <c r="E29" s="618">
        <v>2764.1</v>
      </c>
      <c r="F29" s="611"/>
      <c r="G29" s="617">
        <f t="shared" si="0"/>
        <v>262.29999999999973</v>
      </c>
      <c r="H29" s="591"/>
      <c r="I29" s="619">
        <v>707.9</v>
      </c>
      <c r="J29" s="619">
        <v>327.2</v>
      </c>
      <c r="K29" s="620">
        <v>380.7</v>
      </c>
      <c r="L29" s="621">
        <f t="shared" si="1"/>
        <v>53.5</v>
      </c>
    </row>
    <row r="30" spans="1:12">
      <c r="A30" s="631" t="s">
        <v>85</v>
      </c>
      <c r="B30" s="608"/>
      <c r="C30" s="632">
        <v>5243.2</v>
      </c>
      <c r="D30" s="632">
        <v>2489.5</v>
      </c>
      <c r="E30" s="633">
        <v>2753.7</v>
      </c>
      <c r="F30" s="611"/>
      <c r="G30" s="632">
        <f t="shared" si="0"/>
        <v>264.19999999999982</v>
      </c>
      <c r="H30" s="591"/>
      <c r="I30" s="624">
        <v>674.9</v>
      </c>
      <c r="J30" s="624">
        <v>306.8</v>
      </c>
      <c r="K30" s="625">
        <v>368.2</v>
      </c>
      <c r="L30" s="636">
        <f t="shared" si="1"/>
        <v>61.399999999999977</v>
      </c>
    </row>
    <row r="31" spans="1:12">
      <c r="A31" s="667" t="s">
        <v>86</v>
      </c>
      <c r="B31" s="653"/>
      <c r="C31" s="665">
        <v>5233.1000000000004</v>
      </c>
      <c r="D31" s="665">
        <v>2483.3000000000002</v>
      </c>
      <c r="E31" s="664">
        <v>2749.8</v>
      </c>
      <c r="F31" s="611"/>
      <c r="G31" s="665">
        <f t="shared" si="0"/>
        <v>266.5</v>
      </c>
      <c r="H31" s="591"/>
      <c r="I31" s="661">
        <v>652.5</v>
      </c>
      <c r="J31" s="661">
        <v>295.10000000000002</v>
      </c>
      <c r="K31" s="662">
        <v>357.4</v>
      </c>
      <c r="L31" s="666">
        <f t="shared" si="1"/>
        <v>62.299999999999955</v>
      </c>
    </row>
    <row r="32" spans="1:12">
      <c r="A32" s="607" t="s">
        <v>87</v>
      </c>
      <c r="B32" s="608"/>
      <c r="C32" s="609">
        <v>5220.2</v>
      </c>
      <c r="D32" s="609">
        <v>2476</v>
      </c>
      <c r="E32" s="610">
        <v>2744.2</v>
      </c>
      <c r="F32" s="611"/>
      <c r="G32" s="609">
        <f t="shared" si="0"/>
        <v>268.19999999999982</v>
      </c>
      <c r="H32" s="591"/>
      <c r="I32" s="663">
        <v>628.9</v>
      </c>
      <c r="J32" s="663">
        <v>300</v>
      </c>
      <c r="K32" s="614">
        <v>328.8</v>
      </c>
      <c r="L32" s="630">
        <f t="shared" si="1"/>
        <v>28.800000000000011</v>
      </c>
    </row>
    <row r="33" spans="1:12">
      <c r="A33" s="616" t="s">
        <v>88</v>
      </c>
      <c r="B33" s="608"/>
      <c r="C33" s="617">
        <v>5228.8999999999996</v>
      </c>
      <c r="D33" s="617">
        <v>2480.9</v>
      </c>
      <c r="E33" s="618">
        <v>2748.1</v>
      </c>
      <c r="F33" s="611"/>
      <c r="G33" s="617">
        <f t="shared" si="0"/>
        <v>267.19999999999982</v>
      </c>
      <c r="H33" s="591"/>
      <c r="I33" s="619">
        <v>613.70000000000005</v>
      </c>
      <c r="J33" s="619">
        <v>295.89999999999998</v>
      </c>
      <c r="K33" s="620">
        <v>317.8</v>
      </c>
      <c r="L33" s="621">
        <f t="shared" si="1"/>
        <v>21.900000000000034</v>
      </c>
    </row>
    <row r="34" spans="1:12">
      <c r="A34" s="631" t="s">
        <v>89</v>
      </c>
      <c r="B34" s="608"/>
      <c r="C34" s="632">
        <v>5231.2</v>
      </c>
      <c r="D34" s="632">
        <v>2481.6999999999998</v>
      </c>
      <c r="E34" s="633">
        <v>2749.5</v>
      </c>
      <c r="F34" s="611"/>
      <c r="G34" s="632">
        <f t="shared" si="0"/>
        <v>267.80000000000018</v>
      </c>
      <c r="H34" s="591"/>
      <c r="I34" s="624">
        <v>609.20000000000005</v>
      </c>
      <c r="J34" s="624">
        <v>292.3</v>
      </c>
      <c r="K34" s="625">
        <v>317</v>
      </c>
      <c r="L34" s="636">
        <f t="shared" si="1"/>
        <v>24.699999999999989</v>
      </c>
    </row>
    <row r="35" spans="1:12">
      <c r="A35" s="667" t="s">
        <v>90</v>
      </c>
      <c r="B35" s="653"/>
      <c r="C35" s="665">
        <v>5247.6</v>
      </c>
      <c r="D35" s="665">
        <v>2488.4</v>
      </c>
      <c r="E35" s="664">
        <v>2759.1</v>
      </c>
      <c r="F35" s="611"/>
      <c r="G35" s="665">
        <f t="shared" si="0"/>
        <v>270.69999999999982</v>
      </c>
      <c r="H35" s="591"/>
      <c r="I35" s="661">
        <v>610.9</v>
      </c>
      <c r="J35" s="661">
        <v>302.39999999999998</v>
      </c>
      <c r="K35" s="662">
        <v>308.5</v>
      </c>
      <c r="L35" s="666">
        <f t="shared" si="1"/>
        <v>6.1000000000000227</v>
      </c>
    </row>
    <row r="36" spans="1:12">
      <c r="A36" s="607" t="s">
        <v>91</v>
      </c>
      <c r="B36" s="608"/>
      <c r="C36" s="609">
        <v>5249.8</v>
      </c>
      <c r="D36" s="609">
        <v>2489</v>
      </c>
      <c r="E36" s="610">
        <v>2760.8</v>
      </c>
      <c r="F36" s="611"/>
      <c r="G36" s="609">
        <f t="shared" si="0"/>
        <v>271.80000000000018</v>
      </c>
      <c r="H36" s="591"/>
      <c r="I36" s="663">
        <v>602.79999999999995</v>
      </c>
      <c r="J36" s="663">
        <v>292.7</v>
      </c>
      <c r="K36" s="614">
        <v>310</v>
      </c>
      <c r="L36" s="630">
        <f t="shared" si="1"/>
        <v>17.300000000000011</v>
      </c>
    </row>
    <row r="37" spans="1:12">
      <c r="A37" s="616" t="s">
        <v>92</v>
      </c>
      <c r="B37" s="608"/>
      <c r="C37" s="617">
        <v>5242.8</v>
      </c>
      <c r="D37" s="617">
        <v>2486.5</v>
      </c>
      <c r="E37" s="618">
        <v>2756.3</v>
      </c>
      <c r="F37" s="611"/>
      <c r="G37" s="617">
        <f t="shared" si="0"/>
        <v>269.80000000000018</v>
      </c>
      <c r="H37" s="591"/>
      <c r="I37" s="619">
        <v>589.6</v>
      </c>
      <c r="J37" s="619">
        <v>282.3</v>
      </c>
      <c r="K37" s="620">
        <v>307.3</v>
      </c>
      <c r="L37" s="621">
        <f t="shared" si="1"/>
        <v>25</v>
      </c>
    </row>
    <row r="38" spans="1:12">
      <c r="A38" s="631" t="s">
        <v>93</v>
      </c>
      <c r="B38" s="608"/>
      <c r="C38" s="632">
        <v>5242.3999999999996</v>
      </c>
      <c r="D38" s="632">
        <v>2485.6999999999998</v>
      </c>
      <c r="E38" s="633">
        <v>2756.7</v>
      </c>
      <c r="F38" s="611"/>
      <c r="G38" s="632">
        <f t="shared" si="0"/>
        <v>271</v>
      </c>
      <c r="H38" s="591"/>
      <c r="I38" s="624">
        <v>582.5</v>
      </c>
      <c r="J38" s="624">
        <v>282.3</v>
      </c>
      <c r="K38" s="625">
        <v>300.2</v>
      </c>
      <c r="L38" s="636">
        <f t="shared" si="1"/>
        <v>17.899999999999977</v>
      </c>
    </row>
    <row r="39" spans="1:12">
      <c r="A39" s="667" t="s">
        <v>94</v>
      </c>
      <c r="B39" s="653"/>
      <c r="C39" s="665">
        <v>5264.2</v>
      </c>
      <c r="D39" s="665">
        <v>2495.8000000000002</v>
      </c>
      <c r="E39" s="664">
        <v>2768.5</v>
      </c>
      <c r="F39" s="611"/>
      <c r="G39" s="665">
        <f t="shared" si="0"/>
        <v>272.69999999999982</v>
      </c>
      <c r="H39" s="591"/>
      <c r="I39" s="661">
        <v>598.6</v>
      </c>
      <c r="J39" s="661">
        <v>294</v>
      </c>
      <c r="K39" s="662">
        <v>304.60000000000002</v>
      </c>
      <c r="L39" s="666">
        <f t="shared" si="1"/>
        <v>10.600000000000023</v>
      </c>
    </row>
    <row r="40" spans="1:12">
      <c r="A40" s="607" t="s">
        <v>95</v>
      </c>
      <c r="B40" s="608"/>
      <c r="C40" s="609">
        <v>5271.2</v>
      </c>
      <c r="D40" s="609">
        <v>2498.8000000000002</v>
      </c>
      <c r="E40" s="610">
        <v>2772.4</v>
      </c>
      <c r="F40" s="611"/>
      <c r="G40" s="609">
        <f t="shared" si="0"/>
        <v>273.59999999999991</v>
      </c>
      <c r="H40" s="591"/>
      <c r="I40" s="613">
        <v>598.70000000000005</v>
      </c>
      <c r="J40" s="613">
        <v>286.5</v>
      </c>
      <c r="K40" s="614">
        <v>312.2</v>
      </c>
      <c r="L40" s="630">
        <f t="shared" si="1"/>
        <v>25.699999999999989</v>
      </c>
    </row>
    <row r="41" spans="1:12">
      <c r="A41" s="616" t="s">
        <v>96</v>
      </c>
      <c r="B41" s="608"/>
      <c r="C41" s="617">
        <v>5279.1</v>
      </c>
      <c r="D41" s="617">
        <v>2502.6</v>
      </c>
      <c r="E41" s="618">
        <v>2776.5</v>
      </c>
      <c r="F41" s="611"/>
      <c r="G41" s="617">
        <f t="shared" si="0"/>
        <v>273.90000000000009</v>
      </c>
      <c r="H41" s="591"/>
      <c r="I41" s="619">
        <v>599.6</v>
      </c>
      <c r="J41" s="619">
        <v>282.2</v>
      </c>
      <c r="K41" s="620">
        <v>317.5</v>
      </c>
      <c r="L41" s="621">
        <f t="shared" si="1"/>
        <v>35.300000000000011</v>
      </c>
    </row>
    <row r="42" spans="1:12">
      <c r="A42" s="631" t="s">
        <v>97</v>
      </c>
      <c r="B42" s="608"/>
      <c r="C42" s="632">
        <v>5289.9</v>
      </c>
      <c r="D42" s="632">
        <v>2508</v>
      </c>
      <c r="E42" s="633">
        <v>2782</v>
      </c>
      <c r="F42" s="611"/>
      <c r="G42" s="632">
        <f t="shared" si="0"/>
        <v>274</v>
      </c>
      <c r="H42" s="591"/>
      <c r="I42" s="650">
        <v>599.29999999999995</v>
      </c>
      <c r="J42" s="650">
        <v>286.10000000000002</v>
      </c>
      <c r="K42" s="651">
        <v>313.3</v>
      </c>
      <c r="L42" s="636">
        <f t="shared" si="1"/>
        <v>27.199999999999989</v>
      </c>
    </row>
    <row r="43" spans="1:12">
      <c r="A43" s="667" t="s">
        <v>98</v>
      </c>
      <c r="B43" s="653"/>
      <c r="C43" s="665">
        <v>5301.8</v>
      </c>
      <c r="D43" s="665">
        <v>2513.3000000000002</v>
      </c>
      <c r="E43" s="664">
        <v>2788.6</v>
      </c>
      <c r="F43" s="611"/>
      <c r="G43" s="665">
        <f t="shared" si="0"/>
        <v>275.29999999999973</v>
      </c>
      <c r="H43" s="591"/>
      <c r="I43" s="661">
        <v>600</v>
      </c>
      <c r="J43" s="661">
        <v>282.8</v>
      </c>
      <c r="K43" s="662">
        <v>317.2</v>
      </c>
      <c r="L43" s="666">
        <f t="shared" si="1"/>
        <v>34.399999999999977</v>
      </c>
    </row>
    <row r="44" spans="1:12">
      <c r="A44" s="607" t="s">
        <v>99</v>
      </c>
      <c r="B44" s="608"/>
      <c r="C44" s="609">
        <v>5314.6</v>
      </c>
      <c r="D44" s="609">
        <v>2518.6</v>
      </c>
      <c r="E44" s="610">
        <v>2796</v>
      </c>
      <c r="F44" s="611"/>
      <c r="G44" s="609">
        <f t="shared" si="0"/>
        <v>277.40000000000009</v>
      </c>
      <c r="H44" s="591"/>
      <c r="I44" s="646">
        <v>603.5</v>
      </c>
      <c r="J44" s="646">
        <v>280.39999999999998</v>
      </c>
      <c r="K44" s="647">
        <v>323</v>
      </c>
      <c r="L44" s="630">
        <f t="shared" si="1"/>
        <v>42.600000000000023</v>
      </c>
    </row>
    <row r="45" spans="1:12">
      <c r="A45" s="616" t="s">
        <v>100</v>
      </c>
      <c r="B45" s="608"/>
      <c r="C45" s="617">
        <v>5328</v>
      </c>
      <c r="D45" s="617">
        <v>2524.6</v>
      </c>
      <c r="E45" s="618">
        <v>2803.5</v>
      </c>
      <c r="F45" s="611"/>
      <c r="G45" s="617">
        <f t="shared" si="0"/>
        <v>278.90000000000009</v>
      </c>
      <c r="H45" s="591"/>
      <c r="I45" s="648">
        <v>607.5</v>
      </c>
      <c r="J45" s="648">
        <v>278.60000000000002</v>
      </c>
      <c r="K45" s="649">
        <v>328.9</v>
      </c>
      <c r="L45" s="621">
        <f t="shared" si="1"/>
        <v>50.299999999999955</v>
      </c>
    </row>
    <row r="46" spans="1:12">
      <c r="A46" s="631" t="s">
        <v>101</v>
      </c>
      <c r="B46" s="608"/>
      <c r="C46" s="632">
        <v>5341.3</v>
      </c>
      <c r="D46" s="632">
        <v>2530.6</v>
      </c>
      <c r="E46" s="633">
        <v>2810.7</v>
      </c>
      <c r="F46" s="611"/>
      <c r="G46" s="632">
        <f t="shared" si="0"/>
        <v>280.09999999999991</v>
      </c>
      <c r="H46" s="591"/>
      <c r="I46" s="650">
        <v>608.6</v>
      </c>
      <c r="J46" s="650">
        <v>276.89999999999998</v>
      </c>
      <c r="K46" s="651">
        <v>331.7</v>
      </c>
      <c r="L46" s="636">
        <f t="shared" si="1"/>
        <v>54.800000000000011</v>
      </c>
    </row>
    <row r="47" spans="1:12">
      <c r="A47" s="668" t="s">
        <v>102</v>
      </c>
      <c r="B47" s="669"/>
      <c r="C47" s="668">
        <v>5359.1</v>
      </c>
      <c r="D47" s="668">
        <v>2538.6999999999998</v>
      </c>
      <c r="E47" s="668">
        <v>2820.4</v>
      </c>
      <c r="F47" s="668"/>
      <c r="G47" s="668">
        <f t="shared" si="0"/>
        <v>281.70000000000027</v>
      </c>
      <c r="H47" s="591"/>
      <c r="I47" s="648">
        <v>609.9</v>
      </c>
      <c r="J47" s="648">
        <v>273.2</v>
      </c>
      <c r="K47" s="649">
        <v>336.7</v>
      </c>
      <c r="L47" s="670">
        <f t="shared" ref="L47:L59" si="2">K47-J47</f>
        <v>63.5</v>
      </c>
    </row>
    <row r="48" spans="1:12">
      <c r="A48" s="607" t="s">
        <v>402</v>
      </c>
      <c r="B48" s="608"/>
      <c r="C48" s="609">
        <v>5382.2</v>
      </c>
      <c r="D48" s="609">
        <v>2549</v>
      </c>
      <c r="E48" s="610">
        <v>2833.2</v>
      </c>
      <c r="F48" s="611"/>
      <c r="G48" s="612">
        <f>E48-D48</f>
        <v>284.19999999999982</v>
      </c>
      <c r="H48" s="591"/>
      <c r="I48" s="646">
        <v>631.5</v>
      </c>
      <c r="J48" s="646">
        <v>293.7</v>
      </c>
      <c r="K48" s="647">
        <v>337.8</v>
      </c>
      <c r="L48" s="615">
        <f t="shared" si="2"/>
        <v>44.100000000000023</v>
      </c>
    </row>
    <row r="49" spans="1:12">
      <c r="A49" s="616" t="s">
        <v>403</v>
      </c>
      <c r="B49" s="608"/>
      <c r="C49" s="617">
        <v>5406.8</v>
      </c>
      <c r="D49" s="617">
        <v>2560.1999999999998</v>
      </c>
      <c r="E49" s="618">
        <v>2846.6</v>
      </c>
      <c r="F49" s="611"/>
      <c r="G49" s="617">
        <f t="shared" ref="G49:G59" si="3">E49-D49</f>
        <v>286.40000000000009</v>
      </c>
      <c r="H49" s="591"/>
      <c r="I49" s="648">
        <v>643</v>
      </c>
      <c r="J49" s="648">
        <v>298.5</v>
      </c>
      <c r="K49" s="649">
        <v>344.5</v>
      </c>
      <c r="L49" s="621">
        <f t="shared" si="2"/>
        <v>46</v>
      </c>
    </row>
    <row r="50" spans="1:12">
      <c r="A50" s="622" t="s">
        <v>404</v>
      </c>
      <c r="B50" s="608"/>
      <c r="C50" s="632">
        <v>5428.3</v>
      </c>
      <c r="D50" s="632">
        <v>2570.4</v>
      </c>
      <c r="E50" s="633">
        <v>2857.9</v>
      </c>
      <c r="F50" s="611"/>
      <c r="G50" s="623">
        <f t="shared" si="3"/>
        <v>287.5</v>
      </c>
      <c r="H50" s="591"/>
      <c r="I50" s="650">
        <v>643</v>
      </c>
      <c r="J50" s="650">
        <v>298.5</v>
      </c>
      <c r="K50" s="651">
        <v>344.5</v>
      </c>
      <c r="L50" s="626">
        <f t="shared" si="2"/>
        <v>46</v>
      </c>
    </row>
    <row r="51" spans="1:12">
      <c r="A51" s="627" t="s">
        <v>405</v>
      </c>
      <c r="B51" s="608"/>
      <c r="C51" s="665">
        <v>5452.1</v>
      </c>
      <c r="D51" s="665">
        <v>2581.5</v>
      </c>
      <c r="E51" s="664">
        <v>2870.6</v>
      </c>
      <c r="F51" s="611"/>
      <c r="G51" s="628">
        <f t="shared" si="3"/>
        <v>289.09999999999991</v>
      </c>
      <c r="H51" s="591"/>
      <c r="I51" s="648">
        <v>618.29999999999995</v>
      </c>
      <c r="J51" s="648">
        <v>278.2</v>
      </c>
      <c r="K51" s="649">
        <v>340.1</v>
      </c>
      <c r="L51" s="629">
        <f t="shared" si="2"/>
        <v>61.900000000000034</v>
      </c>
    </row>
    <row r="52" spans="1:12" ht="15" customHeight="1">
      <c r="A52" s="607" t="s">
        <v>414</v>
      </c>
      <c r="B52" s="608"/>
      <c r="C52" s="609">
        <v>5475.7</v>
      </c>
      <c r="D52" s="609">
        <v>2592.8000000000002</v>
      </c>
      <c r="E52" s="610">
        <v>2883</v>
      </c>
      <c r="F52" s="611"/>
      <c r="G52" s="612">
        <f t="shared" si="3"/>
        <v>290.19999999999982</v>
      </c>
      <c r="H52" s="591"/>
      <c r="I52" s="646">
        <v>669.8</v>
      </c>
      <c r="J52" s="646">
        <v>303.8</v>
      </c>
      <c r="K52" s="647">
        <v>366</v>
      </c>
      <c r="L52" s="615">
        <f t="shared" si="2"/>
        <v>62.199999999999989</v>
      </c>
    </row>
    <row r="53" spans="1:12">
      <c r="A53" s="616" t="s">
        <v>415</v>
      </c>
      <c r="B53" s="608"/>
      <c r="C53" s="617">
        <v>5500.7</v>
      </c>
      <c r="D53" s="617">
        <v>2605.1</v>
      </c>
      <c r="E53" s="618">
        <v>2895.7</v>
      </c>
      <c r="F53" s="611"/>
      <c r="G53" s="617">
        <f t="shared" si="3"/>
        <v>290.59999999999991</v>
      </c>
      <c r="H53" s="591"/>
      <c r="I53" s="648">
        <v>681.8</v>
      </c>
      <c r="J53" s="648">
        <v>315.10000000000002</v>
      </c>
      <c r="K53" s="649">
        <v>366.7</v>
      </c>
      <c r="L53" s="621">
        <f t="shared" si="2"/>
        <v>51.599999999999966</v>
      </c>
    </row>
    <row r="54" spans="1:12" ht="15" customHeight="1">
      <c r="A54" s="622" t="s">
        <v>416</v>
      </c>
      <c r="B54" s="608"/>
      <c r="C54" s="632">
        <v>5532.2999999999993</v>
      </c>
      <c r="D54" s="632">
        <v>2620.5</v>
      </c>
      <c r="E54" s="633">
        <v>2911.8</v>
      </c>
      <c r="F54" s="611"/>
      <c r="G54" s="623">
        <f t="shared" si="3"/>
        <v>291.30000000000018</v>
      </c>
      <c r="H54" s="591"/>
      <c r="I54" s="650">
        <v>697.4</v>
      </c>
      <c r="J54" s="650">
        <v>317.5</v>
      </c>
      <c r="K54" s="651">
        <v>379.9</v>
      </c>
      <c r="L54" s="626">
        <f t="shared" si="2"/>
        <v>62.399999999999977</v>
      </c>
    </row>
    <row r="55" spans="1:12">
      <c r="A55" s="627" t="s">
        <v>417</v>
      </c>
      <c r="B55" s="608"/>
      <c r="C55" s="665">
        <v>5563.3</v>
      </c>
      <c r="D55" s="665">
        <v>2634.9</v>
      </c>
      <c r="E55" s="664">
        <v>2928.3999999999996</v>
      </c>
      <c r="F55" s="611"/>
      <c r="G55" s="628">
        <f t="shared" si="3"/>
        <v>293.49999999999955</v>
      </c>
      <c r="H55" s="591"/>
      <c r="I55" s="648">
        <v>715.2</v>
      </c>
      <c r="J55" s="648">
        <v>332.3</v>
      </c>
      <c r="K55" s="649">
        <v>383</v>
      </c>
      <c r="L55" s="629">
        <f t="shared" si="2"/>
        <v>50.699999999999989</v>
      </c>
    </row>
    <row r="56" spans="1:12">
      <c r="A56" s="826" t="s">
        <v>450</v>
      </c>
      <c r="B56" s="608"/>
      <c r="C56" s="609">
        <v>5591.2</v>
      </c>
      <c r="D56" s="609">
        <v>2647.9</v>
      </c>
      <c r="E56" s="610">
        <v>2943.4</v>
      </c>
      <c r="F56" s="611"/>
      <c r="G56" s="612">
        <f t="shared" si="3"/>
        <v>295.5</v>
      </c>
      <c r="H56" s="591"/>
      <c r="I56" s="609">
        <v>732.3</v>
      </c>
      <c r="J56" s="609">
        <v>346.3</v>
      </c>
      <c r="K56" s="610">
        <v>386</v>
      </c>
      <c r="L56" s="612">
        <f t="shared" si="2"/>
        <v>39.699999999999989</v>
      </c>
    </row>
    <row r="57" spans="1:12">
      <c r="A57" s="1136" t="s">
        <v>451</v>
      </c>
      <c r="B57" s="608"/>
      <c r="C57" s="617">
        <v>5605.4</v>
      </c>
      <c r="D57" s="617">
        <v>2654.8</v>
      </c>
      <c r="E57" s="618">
        <v>2950.6</v>
      </c>
      <c r="F57" s="611"/>
      <c r="G57" s="617">
        <f t="shared" si="3"/>
        <v>295.79999999999973</v>
      </c>
      <c r="H57" s="591"/>
      <c r="I57" s="617">
        <v>741.8</v>
      </c>
      <c r="J57" s="617">
        <v>353.8</v>
      </c>
      <c r="K57" s="618">
        <v>388</v>
      </c>
      <c r="L57" s="617">
        <f t="shared" si="2"/>
        <v>34.199999999999989</v>
      </c>
    </row>
    <row r="58" spans="1:12">
      <c r="A58" s="826" t="s">
        <v>452</v>
      </c>
      <c r="B58" s="608"/>
      <c r="C58" s="632">
        <v>5606.5</v>
      </c>
      <c r="D58" s="632">
        <v>2655.6</v>
      </c>
      <c r="E58" s="633">
        <v>2950.9</v>
      </c>
      <c r="F58" s="611"/>
      <c r="G58" s="623">
        <f t="shared" si="3"/>
        <v>295.30000000000018</v>
      </c>
      <c r="H58" s="591"/>
      <c r="I58" s="632">
        <v>744.3</v>
      </c>
      <c r="J58" s="632">
        <v>361.1</v>
      </c>
      <c r="K58" s="633">
        <v>383.2</v>
      </c>
      <c r="L58" s="623">
        <f t="shared" si="2"/>
        <v>22.099999999999966</v>
      </c>
    </row>
    <row r="59" spans="1:12">
      <c r="A59" s="1136" t="s">
        <v>453</v>
      </c>
      <c r="B59" s="608"/>
      <c r="C59" s="665">
        <v>5601.3</v>
      </c>
      <c r="D59" s="665">
        <v>2653.2</v>
      </c>
      <c r="E59" s="664">
        <v>2948.2</v>
      </c>
      <c r="F59" s="611"/>
      <c r="G59" s="628">
        <f t="shared" si="3"/>
        <v>295</v>
      </c>
      <c r="H59" s="591"/>
      <c r="I59" s="665">
        <v>744.2</v>
      </c>
      <c r="J59" s="665">
        <v>354</v>
      </c>
      <c r="K59" s="664">
        <v>390.2</v>
      </c>
      <c r="L59" s="628">
        <f t="shared" si="2"/>
        <v>36.199999999999989</v>
      </c>
    </row>
    <row r="60" spans="1:12">
      <c r="A60" s="826" t="s">
        <v>468</v>
      </c>
      <c r="B60" s="608"/>
      <c r="C60" s="609">
        <v>5619.6983500000006</v>
      </c>
      <c r="D60" s="609">
        <v>2656.84879</v>
      </c>
      <c r="E60" s="610">
        <v>2962.8495599999997</v>
      </c>
      <c r="F60" s="611"/>
      <c r="G60" s="612">
        <f t="shared" ref="G60:G63" si="4">E60-D60</f>
        <v>306.00076999999965</v>
      </c>
      <c r="H60" s="591"/>
      <c r="I60" s="609">
        <v>781.20682999999997</v>
      </c>
      <c r="J60" s="609">
        <v>375.15384000000006</v>
      </c>
      <c r="K60" s="610">
        <v>406.05299000000002</v>
      </c>
      <c r="L60" s="612">
        <f t="shared" ref="L60:L63" si="5">K60-J60</f>
        <v>30.899149999999963</v>
      </c>
    </row>
    <row r="61" spans="1:12">
      <c r="A61" s="1136" t="s">
        <v>469</v>
      </c>
      <c r="B61" s="608"/>
      <c r="C61" s="617">
        <v>5620.9009399999995</v>
      </c>
      <c r="D61" s="617">
        <v>2657.7306899999994</v>
      </c>
      <c r="E61" s="618">
        <v>2963.1702500000001</v>
      </c>
      <c r="F61" s="611"/>
      <c r="G61" s="617">
        <f t="shared" si="4"/>
        <v>305.43956000000071</v>
      </c>
      <c r="H61" s="591"/>
      <c r="I61" s="617">
        <v>775.56328999999994</v>
      </c>
      <c r="J61" s="617">
        <v>343.38890000000004</v>
      </c>
      <c r="K61" s="618">
        <v>432.17439000000002</v>
      </c>
      <c r="L61" s="617">
        <f t="shared" si="5"/>
        <v>88.785489999999982</v>
      </c>
    </row>
    <row r="62" spans="1:12">
      <c r="A62" s="826" t="s">
        <v>470</v>
      </c>
      <c r="B62" s="608"/>
      <c r="C62" s="632">
        <v>5625.6656500000008</v>
      </c>
      <c r="D62" s="632">
        <v>2659.3808399999998</v>
      </c>
      <c r="E62" s="633">
        <v>2966.2848100000001</v>
      </c>
      <c r="F62" s="611"/>
      <c r="G62" s="623">
        <f t="shared" si="4"/>
        <v>306.9039700000003</v>
      </c>
      <c r="H62" s="591"/>
      <c r="I62" s="632">
        <v>777.22369000000003</v>
      </c>
      <c r="J62" s="632">
        <v>348.88463999999999</v>
      </c>
      <c r="K62" s="633">
        <v>428.33904999999999</v>
      </c>
      <c r="L62" s="623">
        <f t="shared" si="5"/>
        <v>79.454409999999996</v>
      </c>
    </row>
    <row r="63" spans="1:12">
      <c r="A63" s="1136" t="s">
        <v>471</v>
      </c>
      <c r="B63" s="608"/>
      <c r="C63" s="665">
        <v>5637.8725999999997</v>
      </c>
      <c r="D63" s="665">
        <v>2668.0154299999999</v>
      </c>
      <c r="E63" s="664">
        <v>2969.8571700000002</v>
      </c>
      <c r="F63" s="611"/>
      <c r="G63" s="628">
        <f t="shared" si="4"/>
        <v>301.8417400000003</v>
      </c>
      <c r="H63" s="591"/>
      <c r="I63" s="665">
        <v>788.20119999999997</v>
      </c>
      <c r="J63" s="665">
        <v>347.87740000000002</v>
      </c>
      <c r="K63" s="664">
        <v>440.32380000000001</v>
      </c>
      <c r="L63" s="628">
        <f t="shared" si="5"/>
        <v>92.446399999999983</v>
      </c>
    </row>
    <row r="64" spans="1:12">
      <c r="A64" s="826" t="s">
        <v>472</v>
      </c>
      <c r="B64" s="608"/>
      <c r="C64" s="609">
        <v>5670.23171</v>
      </c>
      <c r="D64" s="609">
        <v>2681.01926</v>
      </c>
      <c r="E64" s="610">
        <v>2989.21245</v>
      </c>
      <c r="F64" s="611"/>
      <c r="G64" s="612">
        <f t="shared" ref="G64:G67" si="6">E64-D64</f>
        <v>308.19318999999996</v>
      </c>
      <c r="H64" s="591"/>
      <c r="I64" s="609">
        <v>809.95938999999998</v>
      </c>
      <c r="J64" s="609">
        <v>351.83730000000003</v>
      </c>
      <c r="K64" s="610">
        <v>458.12209000000001</v>
      </c>
      <c r="L64" s="612">
        <f t="shared" ref="L64:L67" si="7">K64-J64</f>
        <v>106.28478999999999</v>
      </c>
    </row>
    <row r="65" spans="1:12">
      <c r="A65" s="1136" t="s">
        <v>473</v>
      </c>
      <c r="B65" s="608"/>
      <c r="C65" s="617">
        <v>5708.1917299999996</v>
      </c>
      <c r="D65" s="617">
        <v>2700.8579199999999</v>
      </c>
      <c r="E65" s="618">
        <v>3007.3338100000001</v>
      </c>
      <c r="F65" s="611"/>
      <c r="G65" s="617">
        <f t="shared" si="6"/>
        <v>306.47589000000016</v>
      </c>
      <c r="H65" s="591"/>
      <c r="I65" s="617">
        <v>832.76387999999997</v>
      </c>
      <c r="J65" s="617">
        <v>374.15645000000001</v>
      </c>
      <c r="K65" s="618">
        <v>458.60743000000002</v>
      </c>
      <c r="L65" s="617">
        <f t="shared" si="7"/>
        <v>84.450980000000015</v>
      </c>
    </row>
    <row r="66" spans="1:12">
      <c r="A66" s="826" t="s">
        <v>474</v>
      </c>
      <c r="B66" s="608"/>
      <c r="C66" s="632">
        <v>5751.5188799999996</v>
      </c>
      <c r="D66" s="632">
        <v>2716.8742299999999</v>
      </c>
      <c r="E66" s="633">
        <v>3034.6446500000002</v>
      </c>
      <c r="F66" s="611"/>
      <c r="G66" s="623">
        <f t="shared" si="6"/>
        <v>317.77042000000029</v>
      </c>
      <c r="H66" s="591"/>
      <c r="I66" s="632">
        <v>861.44245000000001</v>
      </c>
      <c r="J66" s="632">
        <v>377.11743999999999</v>
      </c>
      <c r="K66" s="633">
        <v>484.32501000000002</v>
      </c>
      <c r="L66" s="623">
        <f t="shared" si="7"/>
        <v>107.20757000000003</v>
      </c>
    </row>
    <row r="67" spans="1:12">
      <c r="A67" s="1136" t="s">
        <v>475</v>
      </c>
      <c r="B67" s="608"/>
      <c r="C67" s="665">
        <v>5777.5585800000008</v>
      </c>
      <c r="D67" s="665">
        <v>2732.9467300000001</v>
      </c>
      <c r="E67" s="664">
        <v>3044.6118500000002</v>
      </c>
      <c r="F67" s="611"/>
      <c r="G67" s="628">
        <f t="shared" si="6"/>
        <v>311.66512000000012</v>
      </c>
      <c r="H67" s="591"/>
      <c r="I67" s="665">
        <v>879.10433</v>
      </c>
      <c r="J67" s="665">
        <v>396.66125</v>
      </c>
      <c r="K67" s="664">
        <v>482.44308000000001</v>
      </c>
      <c r="L67" s="628">
        <f t="shared" si="7"/>
        <v>85.781830000000014</v>
      </c>
    </row>
    <row r="68" spans="1:12">
      <c r="A68" s="826" t="s">
        <v>480</v>
      </c>
      <c r="B68" s="608"/>
      <c r="C68" s="609">
        <v>5796.3801999999996</v>
      </c>
      <c r="D68" s="609">
        <v>2745.9546500000001</v>
      </c>
      <c r="E68" s="610">
        <v>3050.4255499999999</v>
      </c>
      <c r="F68" s="611"/>
      <c r="G68" s="612">
        <f t="shared" ref="G68:G71" si="8">E68-D68</f>
        <v>304.4708999999998</v>
      </c>
      <c r="H68" s="591"/>
      <c r="I68" s="609">
        <v>896.38411999999994</v>
      </c>
      <c r="J68" s="609">
        <v>396.01036999999997</v>
      </c>
      <c r="K68" s="610">
        <v>500.37375000000003</v>
      </c>
      <c r="L68" s="612">
        <f t="shared" ref="L68:L71" si="9">K68-J68</f>
        <v>104.36338000000006</v>
      </c>
    </row>
    <row r="69" spans="1:12">
      <c r="A69" s="1136" t="s">
        <v>481</v>
      </c>
      <c r="B69" s="608"/>
      <c r="C69" s="617">
        <v>5830.7495699999999</v>
      </c>
      <c r="D69" s="617">
        <v>2761.5253899999998</v>
      </c>
      <c r="E69" s="618">
        <v>3069.2241800000002</v>
      </c>
      <c r="F69" s="611"/>
      <c r="G69" s="617">
        <f t="shared" si="8"/>
        <v>307.69879000000037</v>
      </c>
      <c r="H69" s="591"/>
      <c r="I69" s="617">
        <v>916.60190999999998</v>
      </c>
      <c r="J69" s="617">
        <v>422.24045000000001</v>
      </c>
      <c r="K69" s="618">
        <v>494.36146000000002</v>
      </c>
      <c r="L69" s="617">
        <f t="shared" si="9"/>
        <v>72.121010000000012</v>
      </c>
    </row>
    <row r="70" spans="1:12">
      <c r="A70" s="826" t="s">
        <v>482</v>
      </c>
      <c r="B70" s="608"/>
      <c r="C70" s="632">
        <v>5861.3747800000001</v>
      </c>
      <c r="D70" s="632">
        <v>2779.2707099999998</v>
      </c>
      <c r="E70" s="633">
        <v>3082.1040700000003</v>
      </c>
      <c r="F70" s="611"/>
      <c r="G70" s="623">
        <f t="shared" si="8"/>
        <v>302.83336000000054</v>
      </c>
      <c r="H70" s="591"/>
      <c r="I70" s="632">
        <v>928.91931999999997</v>
      </c>
      <c r="J70" s="632">
        <v>422.48355000000004</v>
      </c>
      <c r="K70" s="633">
        <v>506.43576999999999</v>
      </c>
      <c r="L70" s="623">
        <f t="shared" si="9"/>
        <v>83.952219999999954</v>
      </c>
    </row>
    <row r="71" spans="1:12">
      <c r="A71" s="1136" t="s">
        <v>483</v>
      </c>
      <c r="B71" s="608"/>
      <c r="C71" s="665">
        <v>5886.961870000001</v>
      </c>
      <c r="D71" s="665">
        <v>2790.4338400000001</v>
      </c>
      <c r="E71" s="664">
        <v>3096.5280300000004</v>
      </c>
      <c r="F71" s="611"/>
      <c r="G71" s="628">
        <f t="shared" si="8"/>
        <v>306.09419000000025</v>
      </c>
      <c r="H71" s="591"/>
      <c r="I71" s="665">
        <v>939.19496000000004</v>
      </c>
      <c r="J71" s="665">
        <v>438.93698000000001</v>
      </c>
      <c r="K71" s="664">
        <v>500.25797999999998</v>
      </c>
      <c r="L71" s="628">
        <f t="shared" si="9"/>
        <v>61.32099999999997</v>
      </c>
    </row>
    <row r="72" spans="1:12">
      <c r="A72" s="826" t="s">
        <v>486</v>
      </c>
      <c r="B72" s="608"/>
      <c r="C72" s="609">
        <v>5927.9600099999998</v>
      </c>
      <c r="D72" s="609">
        <v>2811.2905399999995</v>
      </c>
      <c r="E72" s="610">
        <v>3116.6694699999998</v>
      </c>
      <c r="F72" s="611"/>
      <c r="G72" s="612">
        <f t="shared" ref="G72:G75" si="10">E72-D72</f>
        <v>305.37893000000031</v>
      </c>
      <c r="H72" s="591"/>
      <c r="I72" s="609">
        <v>958.64673000000005</v>
      </c>
      <c r="J72" s="609">
        <v>444.39165999999994</v>
      </c>
      <c r="K72" s="610">
        <v>514.25506999999993</v>
      </c>
      <c r="L72" s="612">
        <f t="shared" ref="L72:L75" si="11">K72-J72</f>
        <v>69.863409999999988</v>
      </c>
    </row>
    <row r="73" spans="1:12">
      <c r="A73" s="1136" t="s">
        <v>487</v>
      </c>
      <c r="B73" s="608"/>
      <c r="C73" s="617">
        <v>5979.3533299999999</v>
      </c>
      <c r="D73" s="617">
        <v>2833.9629999999997</v>
      </c>
      <c r="E73" s="618">
        <v>3145.3903300000002</v>
      </c>
      <c r="F73" s="611"/>
      <c r="G73" s="617">
        <f t="shared" si="10"/>
        <v>311.42733000000044</v>
      </c>
      <c r="H73" s="591"/>
      <c r="I73" s="617">
        <v>972.26186000000007</v>
      </c>
      <c r="J73" s="617">
        <v>450.99922000000004</v>
      </c>
      <c r="K73" s="618">
        <v>521.26263999999992</v>
      </c>
      <c r="L73" s="617">
        <f t="shared" si="11"/>
        <v>70.263419999999883</v>
      </c>
    </row>
    <row r="74" spans="1:12">
      <c r="A74" s="826" t="s">
        <v>488</v>
      </c>
      <c r="B74" s="608"/>
      <c r="C74" s="632">
        <v>5994.5702899999997</v>
      </c>
      <c r="D74" s="632">
        <v>2841.4557100000002</v>
      </c>
      <c r="E74" s="633">
        <v>3153.1145799999995</v>
      </c>
      <c r="F74" s="611"/>
      <c r="G74" s="623">
        <f t="shared" si="10"/>
        <v>311.6588699999993</v>
      </c>
      <c r="H74" s="591"/>
      <c r="I74" s="632">
        <v>979.25018</v>
      </c>
      <c r="J74" s="632">
        <v>452.92715999999996</v>
      </c>
      <c r="K74" s="633">
        <v>526.32302000000004</v>
      </c>
      <c r="L74" s="623">
        <f t="shared" si="11"/>
        <v>73.395860000000084</v>
      </c>
    </row>
    <row r="75" spans="1:12">
      <c r="A75" s="1136" t="s">
        <v>489</v>
      </c>
      <c r="B75" s="608"/>
      <c r="C75" s="665">
        <v>6032.7932700000001</v>
      </c>
      <c r="D75" s="665">
        <v>2855.6094699999999</v>
      </c>
      <c r="E75" s="664">
        <v>3177.1837999999998</v>
      </c>
      <c r="F75" s="611"/>
      <c r="G75" s="628">
        <f t="shared" si="10"/>
        <v>321.57432999999992</v>
      </c>
      <c r="H75" s="591"/>
      <c r="I75" s="665">
        <v>1000.52683</v>
      </c>
      <c r="J75" s="665">
        <v>464.98115999999999</v>
      </c>
      <c r="K75" s="664">
        <v>535.54566999999997</v>
      </c>
      <c r="L75" s="628">
        <f t="shared" si="11"/>
        <v>70.564509999999984</v>
      </c>
    </row>
    <row r="76" spans="1:12">
      <c r="A76" s="826" t="s">
        <v>520</v>
      </c>
      <c r="B76" s="608"/>
      <c r="C76" s="609">
        <v>6072.7543900000001</v>
      </c>
      <c r="D76" s="609">
        <v>2878.6193499999999</v>
      </c>
      <c r="E76" s="610">
        <v>3194.1350400000001</v>
      </c>
      <c r="F76" s="611"/>
      <c r="G76" s="612">
        <f t="shared" ref="G76:G79" si="12">E76-D76</f>
        <v>315.51569000000018</v>
      </c>
      <c r="H76" s="591"/>
      <c r="I76" s="609">
        <v>1037.0721800000001</v>
      </c>
      <c r="J76" s="609">
        <v>487.53980000000001</v>
      </c>
      <c r="K76" s="610">
        <v>549.5323800000001</v>
      </c>
      <c r="L76" s="612">
        <f t="shared" ref="L76:L79" si="13">K76-J76</f>
        <v>61.992580000000089</v>
      </c>
    </row>
    <row r="77" spans="1:12">
      <c r="A77" s="1136" t="s">
        <v>521</v>
      </c>
      <c r="B77" s="608"/>
      <c r="C77" s="617">
        <v>6104.9918899999993</v>
      </c>
      <c r="D77" s="617">
        <v>2899.1799300000002</v>
      </c>
      <c r="E77" s="618">
        <v>3205.81196</v>
      </c>
      <c r="F77" s="611"/>
      <c r="G77" s="617">
        <f t="shared" si="12"/>
        <v>306.63202999999976</v>
      </c>
      <c r="H77" s="591"/>
      <c r="I77" s="617">
        <v>1063.5832</v>
      </c>
      <c r="J77" s="617">
        <v>494.69731000000002</v>
      </c>
      <c r="K77" s="618">
        <v>568.88589000000002</v>
      </c>
      <c r="L77" s="617">
        <f t="shared" si="13"/>
        <v>74.188580000000002</v>
      </c>
    </row>
    <row r="78" spans="1:12">
      <c r="A78" s="826" t="s">
        <v>522</v>
      </c>
      <c r="B78" s="608"/>
      <c r="C78" s="632">
        <v>6087.0473400000001</v>
      </c>
      <c r="D78" s="632">
        <v>2888.1063199999999</v>
      </c>
      <c r="E78" s="633">
        <v>3198.9410200000002</v>
      </c>
      <c r="F78" s="611"/>
      <c r="G78" s="623">
        <f t="shared" si="12"/>
        <v>310.83470000000034</v>
      </c>
      <c r="H78" s="591"/>
      <c r="I78" s="632">
        <v>1044.4276</v>
      </c>
      <c r="J78" s="632">
        <v>480.47044</v>
      </c>
      <c r="K78" s="633">
        <v>563.95716000000004</v>
      </c>
      <c r="L78" s="623">
        <f t="shared" si="13"/>
        <v>83.486720000000048</v>
      </c>
    </row>
    <row r="79" spans="1:12">
      <c r="A79" s="1136" t="s">
        <v>523</v>
      </c>
      <c r="B79" s="608"/>
      <c r="C79" s="665">
        <v>6117.6716999999999</v>
      </c>
      <c r="D79" s="665">
        <v>2901.5534500000003</v>
      </c>
      <c r="E79" s="664">
        <v>3216.11825</v>
      </c>
      <c r="F79" s="611"/>
      <c r="G79" s="628">
        <f t="shared" si="12"/>
        <v>314.56479999999965</v>
      </c>
      <c r="H79" s="591"/>
      <c r="I79" s="665">
        <v>1056.1470800000002</v>
      </c>
      <c r="J79" s="665">
        <v>501.51621</v>
      </c>
      <c r="K79" s="664">
        <v>554.63086999999996</v>
      </c>
      <c r="L79" s="628">
        <f t="shared" si="13"/>
        <v>53.114659999999958</v>
      </c>
    </row>
    <row r="80" spans="1:12">
      <c r="A80" s="1225" t="s">
        <v>103</v>
      </c>
      <c r="B80" s="1225"/>
      <c r="C80" s="1225"/>
      <c r="D80" s="1225"/>
      <c r="E80" s="1225"/>
      <c r="F80" s="1225"/>
      <c r="G80" s="1225"/>
      <c r="H80" s="1225"/>
      <c r="I80" s="1225"/>
      <c r="J80" s="1225"/>
      <c r="K80" s="1225"/>
      <c r="L80" s="1225"/>
    </row>
    <row r="81" spans="1:12">
      <c r="A81" s="771" t="s">
        <v>401</v>
      </c>
      <c r="K81" s="1226" t="s">
        <v>519</v>
      </c>
      <c r="L81" s="1226"/>
    </row>
  </sheetData>
  <mergeCells count="8">
    <mergeCell ref="A80:L80"/>
    <mergeCell ref="K81:L81"/>
    <mergeCell ref="A2:L2"/>
    <mergeCell ref="C5:E5"/>
    <mergeCell ref="I5:K5"/>
    <mergeCell ref="A6:A7"/>
    <mergeCell ref="C6:E6"/>
    <mergeCell ref="I6:K6"/>
  </mergeCells>
  <hyperlinks>
    <hyperlink ref="L4" location="'Indice tablas Mujeres'!A1" display="Indice" xr:uid="{00000000-0004-0000-03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9" orientation="portrait" r:id="rId1"/>
  <headerFooter differentFirst="1">
    <oddFooter>&amp;C&amp;P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D9BCD"/>
    <pageSetUpPr fitToPage="1"/>
  </sheetPr>
  <dimension ref="A1:N64"/>
  <sheetViews>
    <sheetView view="pageBreakPreview" zoomScaleNormal="100" zoomScaleSheetLayoutView="100" zoomScalePageLayoutView="55" workbookViewId="0">
      <selection activeCell="A2" sqref="A2:M2"/>
    </sheetView>
  </sheetViews>
  <sheetFormatPr baseColWidth="10" defaultColWidth="11.453125" defaultRowHeight="12.5"/>
  <cols>
    <col min="1" max="1" width="25.453125" style="82" customWidth="1"/>
    <col min="2" max="2" width="1.08984375" style="82" customWidth="1"/>
    <col min="3" max="6" width="7.54296875" style="82" customWidth="1"/>
    <col min="7" max="7" width="7.54296875" style="2" customWidth="1"/>
    <col min="8" max="8" width="1.08984375" style="2" customWidth="1"/>
    <col min="9" max="13" width="7.54296875" style="2" customWidth="1"/>
    <col min="14" max="16384" width="11.453125" style="2"/>
  </cols>
  <sheetData>
    <row r="1" spans="1:14" customFormat="1" ht="59.4" customHeight="1">
      <c r="A1" s="767" t="s">
        <v>548</v>
      </c>
      <c r="E1" s="270"/>
      <c r="F1" s="270"/>
      <c r="G1" s="270"/>
      <c r="H1" s="270"/>
      <c r="I1" s="270"/>
    </row>
    <row r="2" spans="1:14" ht="15.75" customHeight="1">
      <c r="A2" s="1238" t="s">
        <v>524</v>
      </c>
      <c r="B2" s="1239"/>
      <c r="C2" s="1239"/>
      <c r="D2" s="1239"/>
      <c r="E2" s="1239"/>
      <c r="F2" s="1239"/>
      <c r="G2" s="1239"/>
      <c r="H2" s="1239"/>
      <c r="I2" s="1239"/>
      <c r="J2" s="1239"/>
      <c r="K2" s="1239"/>
      <c r="L2" s="1239"/>
      <c r="M2" s="1239"/>
    </row>
    <row r="3" spans="1:14" ht="15.5" hidden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5.65" customHeight="1">
      <c r="A4" s="3"/>
      <c r="B4" s="1"/>
      <c r="C4" s="1"/>
      <c r="D4" s="1"/>
      <c r="E4" s="1"/>
      <c r="F4" s="1"/>
      <c r="G4" s="1"/>
      <c r="H4" s="1"/>
      <c r="I4" s="1"/>
      <c r="J4" s="1"/>
      <c r="K4" s="1"/>
      <c r="L4" s="270"/>
      <c r="M4" s="926" t="s">
        <v>212</v>
      </c>
    </row>
    <row r="5" spans="1:14">
      <c r="A5" s="1236" t="s">
        <v>26</v>
      </c>
      <c r="B5" s="507"/>
      <c r="C5" s="1240" t="s">
        <v>0</v>
      </c>
      <c r="D5" s="1241"/>
      <c r="E5" s="1241"/>
      <c r="F5" s="1241"/>
      <c r="G5" s="1242"/>
      <c r="H5" s="507"/>
      <c r="I5" s="1240" t="s">
        <v>27</v>
      </c>
      <c r="J5" s="1241"/>
      <c r="K5" s="1241"/>
      <c r="L5" s="1241"/>
      <c r="M5" s="1243"/>
    </row>
    <row r="6" spans="1:14" ht="22.65" customHeight="1">
      <c r="A6" s="1236"/>
      <c r="B6" s="4"/>
      <c r="C6" s="1244" t="s">
        <v>28</v>
      </c>
      <c r="D6" s="1234" t="s">
        <v>29</v>
      </c>
      <c r="E6" s="1246"/>
      <c r="F6" s="1234" t="s">
        <v>30</v>
      </c>
      <c r="G6" s="1246"/>
      <c r="H6" s="4"/>
      <c r="I6" s="1247" t="s">
        <v>28</v>
      </c>
      <c r="J6" s="1234" t="s">
        <v>29</v>
      </c>
      <c r="K6" s="1246"/>
      <c r="L6" s="1234" t="s">
        <v>37</v>
      </c>
      <c r="M6" s="1235"/>
    </row>
    <row r="7" spans="1:14">
      <c r="A7" s="1237"/>
      <c r="B7" s="4"/>
      <c r="C7" s="1245"/>
      <c r="D7" s="5" t="s">
        <v>31</v>
      </c>
      <c r="E7" s="6" t="s">
        <v>2</v>
      </c>
      <c r="F7" s="5" t="s">
        <v>31</v>
      </c>
      <c r="G7" s="6" t="s">
        <v>2</v>
      </c>
      <c r="H7" s="4"/>
      <c r="I7" s="1248"/>
      <c r="J7" s="5" t="s">
        <v>31</v>
      </c>
      <c r="K7" s="6" t="s">
        <v>2</v>
      </c>
      <c r="L7" s="5" t="s">
        <v>31</v>
      </c>
      <c r="M7" s="7" t="s">
        <v>2</v>
      </c>
    </row>
    <row r="8" spans="1:14" ht="4.6500000000000004" customHeight="1">
      <c r="A8" s="8"/>
      <c r="B8" s="4"/>
      <c r="C8" s="4"/>
      <c r="D8" s="9"/>
      <c r="E8" s="10"/>
      <c r="F8" s="9"/>
      <c r="G8" s="10"/>
      <c r="H8" s="11"/>
      <c r="I8" s="4"/>
      <c r="J8" s="9"/>
      <c r="K8" s="10"/>
      <c r="L8" s="9"/>
      <c r="M8" s="12"/>
    </row>
    <row r="9" spans="1:14" ht="12.75" customHeight="1">
      <c r="A9" s="13" t="s">
        <v>32</v>
      </c>
      <c r="B9" s="14"/>
      <c r="C9" s="15">
        <v>6117.6716999999999</v>
      </c>
      <c r="D9" s="15">
        <v>30.624359999999797</v>
      </c>
      <c r="E9" s="16">
        <v>0.50310697928627901</v>
      </c>
      <c r="F9" s="15">
        <v>84.878429999999753</v>
      </c>
      <c r="G9" s="16">
        <v>1.406950747377421</v>
      </c>
      <c r="H9" s="17"/>
      <c r="I9" s="15">
        <v>42315.285390000005</v>
      </c>
      <c r="J9" s="15">
        <v>153.76500000000669</v>
      </c>
      <c r="K9" s="16">
        <v>0.36470458981948184</v>
      </c>
      <c r="L9" s="15">
        <v>505.23232000001008</v>
      </c>
      <c r="M9" s="18">
        <v>1.2083991358588586</v>
      </c>
      <c r="N9" s="1005"/>
    </row>
    <row r="10" spans="1:14">
      <c r="A10" s="19" t="s">
        <v>33</v>
      </c>
      <c r="B10" s="20"/>
      <c r="C10" s="21">
        <v>1056.1470800000002</v>
      </c>
      <c r="D10" s="21">
        <v>11.719480000000203</v>
      </c>
      <c r="E10" s="22">
        <v>1.122095969122245</v>
      </c>
      <c r="F10" s="21">
        <v>55.620250000000169</v>
      </c>
      <c r="G10" s="22">
        <v>5.5590963012956056</v>
      </c>
      <c r="H10" s="22"/>
      <c r="I10" s="21">
        <v>6085.3503500000006</v>
      </c>
      <c r="J10" s="21">
        <v>87.225570000000516</v>
      </c>
      <c r="K10" s="22">
        <v>1.4542139951946866</v>
      </c>
      <c r="L10" s="21">
        <v>337.03923000000032</v>
      </c>
      <c r="M10" s="23">
        <v>5.8632739767224065</v>
      </c>
    </row>
    <row r="11" spans="1:14" ht="6.65" customHeight="1">
      <c r="A11" s="24"/>
      <c r="B11" s="25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7"/>
    </row>
    <row r="12" spans="1:14">
      <c r="A12" s="13" t="s">
        <v>434</v>
      </c>
      <c r="B12" s="14"/>
      <c r="C12" s="15">
        <v>3851.06333</v>
      </c>
      <c r="D12" s="15">
        <v>25.176770000000033</v>
      </c>
      <c r="E12" s="16">
        <v>0.6580636828918428</v>
      </c>
      <c r="F12" s="15">
        <v>21.4967400000005</v>
      </c>
      <c r="G12" s="16">
        <v>0.56133610670549805</v>
      </c>
      <c r="H12" s="17"/>
      <c r="I12" s="15">
        <v>24940.39402</v>
      </c>
      <c r="J12" s="15">
        <v>-59.8857199999984</v>
      </c>
      <c r="K12" s="16">
        <v>-0.23954019964097573</v>
      </c>
      <c r="L12" s="15">
        <v>487.05546999999933</v>
      </c>
      <c r="M12" s="18">
        <v>1.9917749431396121</v>
      </c>
    </row>
    <row r="13" spans="1:14">
      <c r="A13" s="28" t="s">
        <v>33</v>
      </c>
      <c r="B13" s="29"/>
      <c r="C13" s="30">
        <v>782.98542999999995</v>
      </c>
      <c r="D13" s="30">
        <v>-3.8109400000000733</v>
      </c>
      <c r="E13" s="31">
        <v>-0.48436166526798707</v>
      </c>
      <c r="F13" s="30">
        <v>10.73590999999999</v>
      </c>
      <c r="G13" s="31">
        <v>1.3902125831039676</v>
      </c>
      <c r="H13" s="31"/>
      <c r="I13" s="30">
        <v>4183.0332500000004</v>
      </c>
      <c r="J13" s="30">
        <v>24.159890000000814</v>
      </c>
      <c r="K13" s="31">
        <v>0.58092391637529484</v>
      </c>
      <c r="L13" s="30">
        <v>243.06933000000026</v>
      </c>
      <c r="M13" s="32">
        <v>6.1693288297929456</v>
      </c>
    </row>
    <row r="14" spans="1:14" ht="12.75" customHeight="1">
      <c r="A14" s="33" t="s">
        <v>435</v>
      </c>
      <c r="B14" s="34"/>
      <c r="C14" s="35">
        <v>62.949820108849579</v>
      </c>
      <c r="D14" s="35">
        <v>9.6907254716917635E-2</v>
      </c>
      <c r="E14" s="36"/>
      <c r="F14" s="35">
        <v>-0.52934151009313979</v>
      </c>
      <c r="G14" s="36"/>
      <c r="H14" s="37"/>
      <c r="I14" s="35">
        <v>58.939444198795215</v>
      </c>
      <c r="J14" s="35">
        <v>-0.35699366384326225</v>
      </c>
      <c r="K14" s="36"/>
      <c r="L14" s="38">
        <v>0.45270057027295252</v>
      </c>
      <c r="M14" s="39"/>
    </row>
    <row r="15" spans="1:14">
      <c r="A15" s="28" t="s">
        <v>436</v>
      </c>
      <c r="B15" s="29"/>
      <c r="C15" s="31">
        <v>79.245543774824256</v>
      </c>
      <c r="D15" s="31">
        <v>-6.7461412630336781E-2</v>
      </c>
      <c r="E15" s="40"/>
      <c r="F15" s="31">
        <v>-0.69564189163901347</v>
      </c>
      <c r="G15" s="40"/>
      <c r="H15" s="31"/>
      <c r="I15" s="31">
        <v>76.204125451589178</v>
      </c>
      <c r="J15" s="31">
        <v>-0.50732375004973562</v>
      </c>
      <c r="K15" s="40"/>
      <c r="L15" s="41">
        <v>0.64896335854379572</v>
      </c>
      <c r="M15" s="39"/>
    </row>
    <row r="16" spans="1:14" ht="12.75" customHeight="1">
      <c r="A16" s="33" t="s">
        <v>437</v>
      </c>
      <c r="B16" s="29"/>
      <c r="C16" s="35">
        <v>74.136021850289993</v>
      </c>
      <c r="D16" s="35">
        <v>-1.1967604316029821</v>
      </c>
      <c r="E16" s="42"/>
      <c r="F16" s="35">
        <v>-3.0482671507355832</v>
      </c>
      <c r="G16" s="42"/>
      <c r="H16" s="31"/>
      <c r="I16" s="35">
        <v>68.739398874544676</v>
      </c>
      <c r="J16" s="35">
        <v>-0.5968272384439075</v>
      </c>
      <c r="K16" s="42"/>
      <c r="L16" s="38">
        <v>0.19815540754180461</v>
      </c>
      <c r="M16" s="39"/>
    </row>
    <row r="17" spans="1:13" ht="3.65" customHeight="1">
      <c r="A17" s="43"/>
      <c r="B17" s="4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6"/>
    </row>
    <row r="18" spans="1:13">
      <c r="A18" s="13" t="s">
        <v>438</v>
      </c>
      <c r="B18" s="14"/>
      <c r="C18" s="15">
        <v>3579.8743199999999</v>
      </c>
      <c r="D18" s="15">
        <v>59.305819999999585</v>
      </c>
      <c r="E18" s="16">
        <v>1.6845523670395728</v>
      </c>
      <c r="F18" s="15">
        <v>78.808100000000195</v>
      </c>
      <c r="G18" s="16">
        <v>2.250974276059257</v>
      </c>
      <c r="H18" s="17"/>
      <c r="I18" s="15">
        <v>22463.271560000001</v>
      </c>
      <c r="J18" s="15">
        <v>76.175559999999678</v>
      </c>
      <c r="K18" s="16">
        <v>0.34026548150773855</v>
      </c>
      <c r="L18" s="15">
        <v>605.41593999999895</v>
      </c>
      <c r="M18" s="18">
        <v>2.7697865267535282</v>
      </c>
    </row>
    <row r="19" spans="1:13">
      <c r="A19" s="47" t="s">
        <v>34</v>
      </c>
      <c r="B19" s="29"/>
      <c r="C19" s="30">
        <v>705.18983000000003</v>
      </c>
      <c r="D19" s="30">
        <v>9.5112899999999172</v>
      </c>
      <c r="E19" s="48">
        <v>1.3671961190580804</v>
      </c>
      <c r="F19" s="30">
        <v>29.343169999999986</v>
      </c>
      <c r="G19" s="31">
        <v>4.341690465704156</v>
      </c>
      <c r="H19" s="31"/>
      <c r="I19" s="30">
        <v>3575.94634</v>
      </c>
      <c r="J19" s="30">
        <v>52.487260000000333</v>
      </c>
      <c r="K19" s="31">
        <v>1.4896514705656902</v>
      </c>
      <c r="L19" s="30">
        <v>257.97415999999976</v>
      </c>
      <c r="M19" s="32">
        <v>7.7750549433479499</v>
      </c>
    </row>
    <row r="20" spans="1:13">
      <c r="A20" s="49" t="s">
        <v>439</v>
      </c>
      <c r="B20" s="29"/>
      <c r="C20" s="35">
        <v>73.628088649371662</v>
      </c>
      <c r="D20" s="38">
        <v>0.64940312664712962</v>
      </c>
      <c r="E20" s="36"/>
      <c r="F20" s="35">
        <v>0.54404634119197226</v>
      </c>
      <c r="G20" s="36"/>
      <c r="H20" s="31"/>
      <c r="I20" s="35">
        <v>68.568877867316232</v>
      </c>
      <c r="J20" s="35">
        <v>-4.9082345200218924E-2</v>
      </c>
      <c r="K20" s="36"/>
      <c r="L20" s="38">
        <v>1.0742564570782633</v>
      </c>
      <c r="M20" s="39"/>
    </row>
    <row r="21" spans="1:13">
      <c r="A21" s="47" t="s">
        <v>440</v>
      </c>
      <c r="B21" s="29"/>
      <c r="C21" s="31">
        <v>69.518379653870156</v>
      </c>
      <c r="D21" s="41">
        <v>-0.91221773747817281</v>
      </c>
      <c r="E21" s="40"/>
      <c r="F21" s="31">
        <v>2.1056835594080923</v>
      </c>
      <c r="G21" s="40"/>
      <c r="H21" s="31"/>
      <c r="I21" s="31">
        <v>63.176869859763634</v>
      </c>
      <c r="J21" s="31">
        <v>0.70091712555593944</v>
      </c>
      <c r="K21" s="810"/>
      <c r="L21" s="41">
        <v>1.6798160380298341</v>
      </c>
      <c r="M21" s="39"/>
    </row>
    <row r="22" spans="1:13">
      <c r="A22" s="49" t="s">
        <v>441</v>
      </c>
      <c r="B22" s="29"/>
      <c r="C22" s="35">
        <v>47.451102436739667</v>
      </c>
      <c r="D22" s="38">
        <v>0.51972981875987045</v>
      </c>
      <c r="E22" s="40"/>
      <c r="F22" s="35">
        <v>-0.49196834163790015</v>
      </c>
      <c r="G22" s="40"/>
      <c r="H22" s="31"/>
      <c r="I22" s="35">
        <v>44.525348222296351</v>
      </c>
      <c r="J22" s="35">
        <v>-1.4008419971004713</v>
      </c>
      <c r="K22" s="40"/>
      <c r="L22" s="38">
        <v>1.6510037787378664</v>
      </c>
      <c r="M22" s="39"/>
    </row>
    <row r="23" spans="1:13">
      <c r="A23" s="47" t="s">
        <v>442</v>
      </c>
      <c r="B23" s="29"/>
      <c r="C23" s="31">
        <v>66.770040210687313</v>
      </c>
      <c r="D23" s="41">
        <v>0.16144618272404898</v>
      </c>
      <c r="E23" s="42"/>
      <c r="F23" s="31">
        <v>-0.77903890796061148</v>
      </c>
      <c r="G23" s="42"/>
      <c r="H23" s="31"/>
      <c r="I23" s="31">
        <v>58.763195778859306</v>
      </c>
      <c r="J23" s="31">
        <v>2.0518538323486268E-2</v>
      </c>
      <c r="K23" s="42"/>
      <c r="L23" s="41">
        <v>1.0423781206807803</v>
      </c>
      <c r="M23" s="50"/>
    </row>
    <row r="24" spans="1:13">
      <c r="A24" s="51" t="s">
        <v>4</v>
      </c>
      <c r="B24" s="52"/>
      <c r="C24" s="53"/>
      <c r="D24" s="54"/>
      <c r="E24" s="55"/>
      <c r="F24" s="54"/>
      <c r="G24" s="56"/>
      <c r="H24" s="57"/>
      <c r="I24" s="53"/>
      <c r="J24" s="54"/>
      <c r="K24" s="54"/>
      <c r="L24" s="54"/>
      <c r="M24" s="58"/>
    </row>
    <row r="25" spans="1:13">
      <c r="A25" s="47" t="s">
        <v>5</v>
      </c>
      <c r="B25" s="29"/>
      <c r="C25" s="30">
        <v>8.0137199999999993</v>
      </c>
      <c r="D25" s="30">
        <v>-1.7449500000000011</v>
      </c>
      <c r="E25" s="31">
        <v>-17.881022721333963</v>
      </c>
      <c r="F25" s="30">
        <v>-1.4262199999999989</v>
      </c>
      <c r="G25" s="31">
        <v>-15.108358739568253</v>
      </c>
      <c r="H25" s="31"/>
      <c r="I25" s="30">
        <v>780.71642999999995</v>
      </c>
      <c r="J25" s="30">
        <v>33.399749999999813</v>
      </c>
      <c r="K25" s="59">
        <v>4.4692900471590979</v>
      </c>
      <c r="L25" s="30">
        <v>43.848669999999856</v>
      </c>
      <c r="M25" s="60">
        <v>5.9506837427654391</v>
      </c>
    </row>
    <row r="26" spans="1:13">
      <c r="A26" s="49" t="s">
        <v>6</v>
      </c>
      <c r="B26" s="29"/>
      <c r="C26" s="61">
        <v>292.34483</v>
      </c>
      <c r="D26" s="61">
        <v>-20.059009999999944</v>
      </c>
      <c r="E26" s="35">
        <v>-6.4208589753570084</v>
      </c>
      <c r="F26" s="61">
        <v>-1.0079900000000066</v>
      </c>
      <c r="G26" s="35">
        <v>-0.34361012789991469</v>
      </c>
      <c r="H26" s="31"/>
      <c r="I26" s="61">
        <v>3031.8329699999999</v>
      </c>
      <c r="J26" s="61">
        <v>-37.764130000000023</v>
      </c>
      <c r="K26" s="35">
        <v>-1.2302634114424993</v>
      </c>
      <c r="L26" s="61">
        <v>112.18368999999984</v>
      </c>
      <c r="M26" s="62">
        <v>3.8423686971059703</v>
      </c>
    </row>
    <row r="27" spans="1:13">
      <c r="A27" s="47" t="s">
        <v>7</v>
      </c>
      <c r="B27" s="29"/>
      <c r="C27" s="30">
        <v>233.74110999999999</v>
      </c>
      <c r="D27" s="30">
        <v>-4.103919999999988</v>
      </c>
      <c r="E27" s="31">
        <v>-1.7254596406744291</v>
      </c>
      <c r="F27" s="30">
        <v>19.846730000000008</v>
      </c>
      <c r="G27" s="31">
        <v>9.2787524384698692</v>
      </c>
      <c r="H27" s="31"/>
      <c r="I27" s="30">
        <v>1559.3385599999999</v>
      </c>
      <c r="J27" s="30">
        <v>2.2589499999999134</v>
      </c>
      <c r="K27" s="31">
        <v>0.14507607610377182</v>
      </c>
      <c r="L27" s="30">
        <v>79.493109999999888</v>
      </c>
      <c r="M27" s="60">
        <v>5.3717170262610789</v>
      </c>
    </row>
    <row r="28" spans="1:13">
      <c r="A28" s="49" t="s">
        <v>8</v>
      </c>
      <c r="B28" s="29"/>
      <c r="C28" s="61">
        <v>3045.77466</v>
      </c>
      <c r="D28" s="61">
        <v>85.213700000000244</v>
      </c>
      <c r="E28" s="35">
        <v>2.8782957402775535</v>
      </c>
      <c r="F28" s="61">
        <v>61.395580000000336</v>
      </c>
      <c r="G28" s="35">
        <v>2.0572312817579577</v>
      </c>
      <c r="H28" s="31"/>
      <c r="I28" s="61">
        <v>17091.383599999997</v>
      </c>
      <c r="J28" s="61">
        <v>78.280989999995654</v>
      </c>
      <c r="K28" s="35">
        <v>0.46012177669453114</v>
      </c>
      <c r="L28" s="61">
        <v>369.89046999999846</v>
      </c>
      <c r="M28" s="62">
        <v>2.2120660345599084</v>
      </c>
    </row>
    <row r="29" spans="1:13">
      <c r="A29" s="63" t="s">
        <v>9</v>
      </c>
      <c r="B29" s="52"/>
      <c r="C29" s="57"/>
      <c r="D29" s="57"/>
      <c r="E29" s="57"/>
      <c r="F29" s="57"/>
      <c r="G29" s="57"/>
      <c r="H29" s="57"/>
      <c r="I29" s="57"/>
      <c r="J29" s="57"/>
      <c r="K29" s="811"/>
      <c r="L29" s="57"/>
      <c r="M29" s="64"/>
    </row>
    <row r="30" spans="1:13">
      <c r="A30" s="49" t="s">
        <v>10</v>
      </c>
      <c r="B30" s="29"/>
      <c r="C30" s="61">
        <v>3038.1395200000002</v>
      </c>
      <c r="D30" s="61">
        <v>-20.952969999999823</v>
      </c>
      <c r="E30" s="35">
        <v>-0.6849407158656986</v>
      </c>
      <c r="F30" s="61">
        <v>23.671870000000581</v>
      </c>
      <c r="G30" s="35">
        <v>0.78527530391645051</v>
      </c>
      <c r="H30" s="31"/>
      <c r="I30" s="61">
        <v>19373.603449999999</v>
      </c>
      <c r="J30" s="61">
        <v>-115.64693999999872</v>
      </c>
      <c r="K30" s="35">
        <v>-0.59338834324452816</v>
      </c>
      <c r="L30" s="61">
        <v>574.72358999999778</v>
      </c>
      <c r="M30" s="62">
        <v>3.0572225275128586</v>
      </c>
    </row>
    <row r="31" spans="1:13">
      <c r="A31" s="47" t="s">
        <v>11</v>
      </c>
      <c r="B31" s="29"/>
      <c r="C31" s="30">
        <v>541.73479999999995</v>
      </c>
      <c r="D31" s="30">
        <v>80.258789999999976</v>
      </c>
      <c r="E31" s="31">
        <v>17.391757807735221</v>
      </c>
      <c r="F31" s="30">
        <v>55.136229999999955</v>
      </c>
      <c r="G31" s="31">
        <v>11.330947807758655</v>
      </c>
      <c r="H31" s="31"/>
      <c r="I31" s="30">
        <v>3089.6681100000001</v>
      </c>
      <c r="J31" s="30">
        <v>191.82250000000022</v>
      </c>
      <c r="K31" s="31">
        <v>6.6194865364135191</v>
      </c>
      <c r="L31" s="30">
        <v>30.692349999999806</v>
      </c>
      <c r="M31" s="60">
        <v>1.0033538153960331</v>
      </c>
    </row>
    <row r="32" spans="1:13" s="66" customFormat="1" ht="13">
      <c r="A32" s="51" t="s">
        <v>12</v>
      </c>
      <c r="B32" s="52"/>
      <c r="C32" s="53"/>
      <c r="D32" s="54"/>
      <c r="E32" s="54"/>
      <c r="F32" s="54"/>
      <c r="G32" s="56"/>
      <c r="H32" s="57"/>
      <c r="I32" s="53"/>
      <c r="J32" s="54"/>
      <c r="K32" s="54"/>
      <c r="L32" s="54"/>
      <c r="M32" s="65"/>
    </row>
    <row r="33" spans="1:13" s="66" customFormat="1" ht="13">
      <c r="A33" s="47" t="s">
        <v>13</v>
      </c>
      <c r="B33" s="29"/>
      <c r="C33" s="30">
        <v>425.35111000000001</v>
      </c>
      <c r="D33" s="30">
        <v>12.897250000000042</v>
      </c>
      <c r="E33" s="31">
        <v>3.1269558248285136</v>
      </c>
      <c r="F33" s="30">
        <v>4.1906000000000176</v>
      </c>
      <c r="G33" s="31">
        <v>0.99501256658655335</v>
      </c>
      <c r="H33" s="31"/>
      <c r="I33" s="30">
        <v>3304.1462300000003</v>
      </c>
      <c r="J33" s="30">
        <v>24.851980000000367</v>
      </c>
      <c r="K33" s="31">
        <v>0.75784538090780862</v>
      </c>
      <c r="L33" s="30">
        <v>35.495429999999942</v>
      </c>
      <c r="M33" s="60">
        <v>1.0859352121676606</v>
      </c>
    </row>
    <row r="34" spans="1:13">
      <c r="A34" s="49" t="s">
        <v>35</v>
      </c>
      <c r="B34" s="29"/>
      <c r="C34" s="61">
        <v>3154.5232100000003</v>
      </c>
      <c r="D34" s="61">
        <v>46.408570000000054</v>
      </c>
      <c r="E34" s="35">
        <v>1.4931421577165522</v>
      </c>
      <c r="F34" s="61">
        <v>74.617500000000291</v>
      </c>
      <c r="G34" s="35">
        <v>2.4227202721735366</v>
      </c>
      <c r="H34" s="31"/>
      <c r="I34" s="61">
        <v>19159.125330000003</v>
      </c>
      <c r="J34" s="61">
        <v>51.323580000003858</v>
      </c>
      <c r="K34" s="35">
        <v>0.26860012821728102</v>
      </c>
      <c r="L34" s="61">
        <v>569.92051000000356</v>
      </c>
      <c r="M34" s="62">
        <v>3.0658681504591847</v>
      </c>
    </row>
    <row r="35" spans="1:13">
      <c r="A35" s="47" t="s">
        <v>14</v>
      </c>
      <c r="B35" s="29"/>
      <c r="C35" s="30">
        <v>485.78824999999995</v>
      </c>
      <c r="D35" s="30">
        <v>-2.8791400000000635</v>
      </c>
      <c r="E35" s="31">
        <v>-0.58918193825048637</v>
      </c>
      <c r="F35" s="30">
        <v>-14.716769999999997</v>
      </c>
      <c r="G35" s="31">
        <v>-2.9403840944492421</v>
      </c>
      <c r="H35" s="31"/>
      <c r="I35" s="30">
        <v>3641.3703</v>
      </c>
      <c r="J35" s="30">
        <v>108.65122999999994</v>
      </c>
      <c r="K35" s="31">
        <v>3.0755694932741973</v>
      </c>
      <c r="L35" s="30">
        <v>50.133800000000065</v>
      </c>
      <c r="M35" s="60">
        <v>1.3960038554965697</v>
      </c>
    </row>
    <row r="36" spans="1:13">
      <c r="A36" s="49" t="s">
        <v>15</v>
      </c>
      <c r="B36" s="29"/>
      <c r="C36" s="61">
        <v>2668.7349599999998</v>
      </c>
      <c r="D36" s="61">
        <v>49.287709999999606</v>
      </c>
      <c r="E36" s="35">
        <v>1.8816072742064038</v>
      </c>
      <c r="F36" s="61">
        <v>89.334269999999833</v>
      </c>
      <c r="G36" s="35">
        <v>3.4633731140081161</v>
      </c>
      <c r="H36" s="31"/>
      <c r="I36" s="61">
        <v>15517.75503</v>
      </c>
      <c r="J36" s="61">
        <v>-57.327649999999267</v>
      </c>
      <c r="K36" s="35">
        <v>-0.36807284544058205</v>
      </c>
      <c r="L36" s="61">
        <v>519.78671000000031</v>
      </c>
      <c r="M36" s="62">
        <v>3.4657141481413687</v>
      </c>
    </row>
    <row r="37" spans="1:13">
      <c r="A37" s="47" t="s">
        <v>16</v>
      </c>
      <c r="B37" s="29"/>
      <c r="C37" s="31">
        <v>88.118266956366227</v>
      </c>
      <c r="D37" s="31">
        <v>-0.16618596650688744</v>
      </c>
      <c r="E37" s="35"/>
      <c r="F37" s="31">
        <v>0.14775978898109088</v>
      </c>
      <c r="G37" s="35"/>
      <c r="H37" s="31"/>
      <c r="I37" s="31">
        <v>85.290894867319153</v>
      </c>
      <c r="J37" s="31">
        <v>-6.0960281736356592E-2</v>
      </c>
      <c r="K37" s="812"/>
      <c r="L37" s="31">
        <v>0.24501871563104771</v>
      </c>
      <c r="M37" s="62"/>
    </row>
    <row r="38" spans="1:13">
      <c r="A38" s="51" t="s">
        <v>17</v>
      </c>
      <c r="B38" s="52"/>
      <c r="C38" s="53"/>
      <c r="D38" s="54"/>
      <c r="E38" s="54"/>
      <c r="F38" s="54"/>
      <c r="G38" s="56"/>
      <c r="H38" s="57"/>
      <c r="I38" s="53"/>
      <c r="J38" s="54"/>
      <c r="K38" s="54"/>
      <c r="L38" s="54"/>
      <c r="M38" s="65"/>
    </row>
    <row r="39" spans="1:13">
      <c r="A39" s="47" t="s">
        <v>18</v>
      </c>
      <c r="B39" s="29"/>
      <c r="C39" s="30">
        <v>2797.8139799999999</v>
      </c>
      <c r="D39" s="30">
        <v>42.813040000000001</v>
      </c>
      <c r="E39" s="31">
        <v>1.5540118109723768</v>
      </c>
      <c r="F39" s="30">
        <v>93.67040999999972</v>
      </c>
      <c r="G39" s="31">
        <v>3.4639584613475134</v>
      </c>
      <c r="H39" s="31"/>
      <c r="I39" s="30">
        <v>16259.99079</v>
      </c>
      <c r="J39" s="30">
        <v>127.85580999999911</v>
      </c>
      <c r="K39" s="31">
        <v>0.79255355945452854</v>
      </c>
      <c r="L39" s="30">
        <v>547.49272000000019</v>
      </c>
      <c r="M39" s="60">
        <v>3.4844409689719069</v>
      </c>
    </row>
    <row r="40" spans="1:13">
      <c r="A40" s="33" t="s">
        <v>19</v>
      </c>
      <c r="B40" s="29"/>
      <c r="C40" s="61">
        <v>356.70922999999999</v>
      </c>
      <c r="D40" s="61">
        <v>3.5955299999999966</v>
      </c>
      <c r="E40" s="35">
        <v>1.0182357693853272</v>
      </c>
      <c r="F40" s="61">
        <v>-19.052909999999997</v>
      </c>
      <c r="G40" s="35">
        <v>-5.0704709101347989</v>
      </c>
      <c r="H40" s="31"/>
      <c r="I40" s="61">
        <v>2899.13454</v>
      </c>
      <c r="J40" s="61">
        <v>-76.532229999999799</v>
      </c>
      <c r="K40" s="35">
        <v>-2.5719354993502783</v>
      </c>
      <c r="L40" s="61">
        <v>22.427789999999732</v>
      </c>
      <c r="M40" s="62">
        <v>0.77963421193348015</v>
      </c>
    </row>
    <row r="41" spans="1:13">
      <c r="A41" s="47" t="s">
        <v>20</v>
      </c>
      <c r="B41" s="29"/>
      <c r="C41" s="31">
        <v>11.30786512742127</v>
      </c>
      <c r="D41" s="31">
        <v>-5.3160474903361177E-2</v>
      </c>
      <c r="E41" s="35"/>
      <c r="F41" s="31">
        <v>-0.89257785302308967</v>
      </c>
      <c r="G41" s="35"/>
      <c r="H41" s="31"/>
      <c r="I41" s="31">
        <v>15.131873141726562</v>
      </c>
      <c r="J41" s="31">
        <v>-0.44117293093326104</v>
      </c>
      <c r="K41" s="35"/>
      <c r="L41" s="31">
        <v>-0.34327373978485909</v>
      </c>
      <c r="M41" s="62"/>
    </row>
    <row r="42" spans="1:13" ht="3.15" customHeight="1">
      <c r="A42" s="67"/>
      <c r="B42" s="68"/>
      <c r="C42" s="69"/>
      <c r="D42" s="69"/>
      <c r="E42" s="70"/>
      <c r="F42" s="69"/>
      <c r="G42" s="70"/>
      <c r="H42" s="71"/>
      <c r="I42" s="69"/>
      <c r="J42" s="69"/>
      <c r="K42" s="70"/>
      <c r="L42" s="69"/>
      <c r="M42" s="72"/>
    </row>
    <row r="43" spans="1:13">
      <c r="A43" s="13" t="s">
        <v>443</v>
      </c>
      <c r="B43" s="14"/>
      <c r="C43" s="15">
        <v>271.18900999999994</v>
      </c>
      <c r="D43" s="15">
        <v>-34.12905000000012</v>
      </c>
      <c r="E43" s="16">
        <v>-11.178195616728376</v>
      </c>
      <c r="F43" s="15">
        <v>-57.311360000000036</v>
      </c>
      <c r="G43" s="16">
        <v>-17.446360867112585</v>
      </c>
      <c r="H43" s="17"/>
      <c r="I43" s="15">
        <v>2477.12246</v>
      </c>
      <c r="J43" s="15">
        <v>-136.06127999999944</v>
      </c>
      <c r="K43" s="16">
        <v>-5.2067245757468044</v>
      </c>
      <c r="L43" s="15">
        <v>-118.36047000000008</v>
      </c>
      <c r="M43" s="18">
        <v>-4.5602484467119986</v>
      </c>
    </row>
    <row r="44" spans="1:13">
      <c r="A44" s="47" t="s">
        <v>34</v>
      </c>
      <c r="B44" s="29"/>
      <c r="C44" s="30">
        <v>77.795599999999993</v>
      </c>
      <c r="D44" s="30">
        <v>-13.322230000000005</v>
      </c>
      <c r="E44" s="31">
        <v>-14.620881555234584</v>
      </c>
      <c r="F44" s="30">
        <v>-18.607260000000011</v>
      </c>
      <c r="G44" s="31">
        <v>-19.30156428969017</v>
      </c>
      <c r="H44" s="31"/>
      <c r="I44" s="30">
        <v>607.08690999999999</v>
      </c>
      <c r="J44" s="30">
        <v>-28.327369999999974</v>
      </c>
      <c r="K44" s="31">
        <v>-4.4580946465351667</v>
      </c>
      <c r="L44" s="30">
        <v>-14.904829999999947</v>
      </c>
      <c r="M44" s="60">
        <v>-2.3963067419512596</v>
      </c>
    </row>
    <row r="45" spans="1:13">
      <c r="A45" s="49" t="s">
        <v>444</v>
      </c>
      <c r="B45" s="29"/>
      <c r="C45" s="35">
        <v>7.0419254829548583</v>
      </c>
      <c r="D45" s="35">
        <v>-0.93839633819187362</v>
      </c>
      <c r="E45" s="36"/>
      <c r="F45" s="35">
        <v>-1.5360783793568826</v>
      </c>
      <c r="G45" s="73"/>
      <c r="H45" s="31"/>
      <c r="I45" s="35">
        <v>9.9321705102716749</v>
      </c>
      <c r="J45" s="35">
        <v>-0.52044748911395722</v>
      </c>
      <c r="K45" s="36"/>
      <c r="L45" s="35">
        <v>-0.6818522935797855</v>
      </c>
      <c r="M45" s="74"/>
    </row>
    <row r="46" spans="1:13">
      <c r="A46" s="47" t="s">
        <v>445</v>
      </c>
      <c r="B46" s="29"/>
      <c r="C46" s="31">
        <v>7.088670047384058</v>
      </c>
      <c r="D46" s="31">
        <v>-0.89781293829908648</v>
      </c>
      <c r="E46" s="40"/>
      <c r="F46" s="31">
        <v>-1.4890653228335715</v>
      </c>
      <c r="G46" s="75"/>
      <c r="H46" s="31"/>
      <c r="I46" s="31">
        <v>10.019467501301468</v>
      </c>
      <c r="J46" s="31">
        <v>-0.53109447263341458</v>
      </c>
      <c r="K46" s="40"/>
      <c r="L46" s="31">
        <v>-0.64895072389002628</v>
      </c>
      <c r="M46" s="39"/>
    </row>
    <row r="47" spans="1:13" ht="22.5" customHeight="1">
      <c r="A47" s="49" t="s">
        <v>446</v>
      </c>
      <c r="B47" s="29"/>
      <c r="C47" s="35">
        <v>9.9357659822609978</v>
      </c>
      <c r="D47" s="35">
        <v>-1.6450995979907255</v>
      </c>
      <c r="E47" s="40"/>
      <c r="F47" s="35">
        <v>-2.5476163317869283</v>
      </c>
      <c r="G47" s="75"/>
      <c r="H47" s="31"/>
      <c r="I47" s="35">
        <v>14.513078756904452</v>
      </c>
      <c r="J47" s="35">
        <v>-0.76544080830779748</v>
      </c>
      <c r="K47" s="40"/>
      <c r="L47" s="35">
        <v>-1.2736581937222411</v>
      </c>
      <c r="M47" s="39"/>
    </row>
    <row r="48" spans="1:13">
      <c r="A48" s="47" t="s">
        <v>447</v>
      </c>
      <c r="B48" s="29"/>
      <c r="C48" s="31">
        <v>13.162254105890907</v>
      </c>
      <c r="D48" s="31">
        <v>-1.8240140433250644</v>
      </c>
      <c r="E48" s="40"/>
      <c r="F48" s="31">
        <v>-1.8442364312010415</v>
      </c>
      <c r="G48" s="75"/>
      <c r="H48" s="31"/>
      <c r="I48" s="31">
        <v>17.156552835500513</v>
      </c>
      <c r="J48" s="31">
        <v>-1.8035919307722139</v>
      </c>
      <c r="K48" s="40"/>
      <c r="L48" s="31">
        <v>-1.9922278841710153</v>
      </c>
      <c r="M48" s="39"/>
    </row>
    <row r="49" spans="1:13">
      <c r="A49" s="49" t="s">
        <v>448</v>
      </c>
      <c r="B49" s="29"/>
      <c r="C49" s="35">
        <v>8.0487973610509407</v>
      </c>
      <c r="D49" s="35">
        <v>6.9203184659194505E-3</v>
      </c>
      <c r="E49" s="42"/>
      <c r="F49" s="35">
        <v>-1.5026893210735945</v>
      </c>
      <c r="G49" s="76"/>
      <c r="H49" s="31"/>
      <c r="I49" s="35">
        <v>9.6038321669558311</v>
      </c>
      <c r="J49" s="35">
        <v>-0.362297314556427</v>
      </c>
      <c r="K49" s="42"/>
      <c r="L49" s="35">
        <v>-0.42034931919806162</v>
      </c>
      <c r="M49" s="50"/>
    </row>
    <row r="50" spans="1:13">
      <c r="A50" s="63" t="s">
        <v>4</v>
      </c>
      <c r="B50" s="52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64"/>
    </row>
    <row r="51" spans="1:13">
      <c r="A51" s="49" t="s">
        <v>21</v>
      </c>
      <c r="B51" s="29"/>
      <c r="C51" s="61" t="s">
        <v>150</v>
      </c>
      <c r="D51" s="61" t="s">
        <v>150</v>
      </c>
      <c r="E51" s="35" t="s">
        <v>150</v>
      </c>
      <c r="F51" s="61" t="s">
        <v>150</v>
      </c>
      <c r="G51" s="62" t="s">
        <v>150</v>
      </c>
      <c r="H51" s="31"/>
      <c r="I51" s="61">
        <v>121.23998999999999</v>
      </c>
      <c r="J51" s="61">
        <v>-12.48887999999998</v>
      </c>
      <c r="K51" s="35">
        <v>-9.3389557542810184</v>
      </c>
      <c r="L51" s="61">
        <v>-4.6618700000000075</v>
      </c>
      <c r="M51" s="62">
        <v>-3.7027808802824738</v>
      </c>
    </row>
    <row r="52" spans="1:13">
      <c r="A52" s="47" t="s">
        <v>22</v>
      </c>
      <c r="B52" s="29"/>
      <c r="C52" s="30">
        <v>8.4979800000000001</v>
      </c>
      <c r="D52" s="30">
        <v>1.4259700000000004</v>
      </c>
      <c r="E52" s="31">
        <v>20.163574429334805</v>
      </c>
      <c r="F52" s="30">
        <v>1.5895399999999995</v>
      </c>
      <c r="G52" s="60">
        <v>23.008667658689941</v>
      </c>
      <c r="H52" s="31"/>
      <c r="I52" s="30">
        <v>124.55770000000001</v>
      </c>
      <c r="J52" s="30">
        <v>-4.034909999999968</v>
      </c>
      <c r="K52" s="31">
        <v>-3.137746407044673</v>
      </c>
      <c r="L52" s="30">
        <v>4.1998700000000042</v>
      </c>
      <c r="M52" s="60">
        <v>3.4894863092829143</v>
      </c>
    </row>
    <row r="53" spans="1:13">
      <c r="A53" s="49" t="s">
        <v>23</v>
      </c>
      <c r="B53" s="29"/>
      <c r="C53" s="61">
        <v>11.65395</v>
      </c>
      <c r="D53" s="61">
        <v>4.1821800000000007</v>
      </c>
      <c r="E53" s="35">
        <v>55.973082683219651</v>
      </c>
      <c r="F53" s="61">
        <v>-1.6547800000000006</v>
      </c>
      <c r="G53" s="62">
        <v>-12.433793457377229</v>
      </c>
      <c r="H53" s="31"/>
      <c r="I53" s="61">
        <v>105.91073</v>
      </c>
      <c r="J53" s="61">
        <v>14.748310000000004</v>
      </c>
      <c r="K53" s="35">
        <v>16.178058897515012</v>
      </c>
      <c r="L53" s="61">
        <v>2.6355099999999823</v>
      </c>
      <c r="M53" s="62">
        <v>2.5519287201711909</v>
      </c>
    </row>
    <row r="54" spans="1:13">
      <c r="A54" s="47" t="s">
        <v>24</v>
      </c>
      <c r="B54" s="29"/>
      <c r="C54" s="30">
        <v>128.99244999999999</v>
      </c>
      <c r="D54" s="30">
        <v>-22.164330000000035</v>
      </c>
      <c r="E54" s="31">
        <v>-14.663139820787418</v>
      </c>
      <c r="F54" s="30">
        <v>-23.183300000000003</v>
      </c>
      <c r="G54" s="60">
        <v>-15.234556097144258</v>
      </c>
      <c r="H54" s="31"/>
      <c r="I54" s="30">
        <v>975.02834000000007</v>
      </c>
      <c r="J54" s="30">
        <v>-65.381459999999834</v>
      </c>
      <c r="K54" s="31">
        <v>-6.2842026286180541</v>
      </c>
      <c r="L54" s="30">
        <v>-43.238200000000006</v>
      </c>
      <c r="M54" s="60">
        <v>-4.2462556021923303</v>
      </c>
    </row>
    <row r="55" spans="1:13">
      <c r="A55" s="49" t="s">
        <v>449</v>
      </c>
      <c r="B55" s="29"/>
      <c r="C55" s="61">
        <v>95.596269999999976</v>
      </c>
      <c r="D55" s="61">
        <v>-6.8171200000000454</v>
      </c>
      <c r="E55" s="35">
        <v>-6.6564733381055383</v>
      </c>
      <c r="F55" s="61">
        <v>-33.684560000000033</v>
      </c>
      <c r="G55" s="62">
        <v>-26.055340145944321</v>
      </c>
      <c r="H55" s="31"/>
      <c r="I55" s="61">
        <v>913.96026000000006</v>
      </c>
      <c r="J55" s="61">
        <v>9.5203300000000581</v>
      </c>
      <c r="K55" s="35">
        <v>1.0526215931222827</v>
      </c>
      <c r="L55" s="61">
        <v>-63.219369999999799</v>
      </c>
      <c r="M55" s="62">
        <v>-6.4695750974669632</v>
      </c>
    </row>
    <row r="56" spans="1:13" ht="13" thickBot="1">
      <c r="A56" s="77" t="s">
        <v>25</v>
      </c>
      <c r="B56" s="78"/>
      <c r="C56" s="79">
        <v>26.448360000000001</v>
      </c>
      <c r="D56" s="79">
        <v>-10.755749999999999</v>
      </c>
      <c r="E56" s="80">
        <v>-28.910112350490305</v>
      </c>
      <c r="F56" s="79">
        <v>0.66835000000000377</v>
      </c>
      <c r="G56" s="81">
        <v>2.5925125707864498</v>
      </c>
      <c r="H56" s="80"/>
      <c r="I56" s="79">
        <v>236.42544000000001</v>
      </c>
      <c r="J56" s="79">
        <v>-78.424669999999963</v>
      </c>
      <c r="K56" s="80">
        <v>-24.908573162003968</v>
      </c>
      <c r="L56" s="79">
        <v>-14.07641000000001</v>
      </c>
      <c r="M56" s="81">
        <v>-5.6192838496003157</v>
      </c>
    </row>
    <row r="57" spans="1:13" ht="4.5" customHeight="1" thickTop="1"/>
    <row r="58" spans="1:13">
      <c r="A58" s="771" t="s">
        <v>401</v>
      </c>
      <c r="B58" s="813"/>
      <c r="C58" s="813"/>
      <c r="D58" s="813"/>
      <c r="E58" s="813"/>
      <c r="F58" s="813"/>
      <c r="G58" s="356"/>
      <c r="H58" s="356"/>
      <c r="I58" s="356"/>
      <c r="J58" s="356"/>
      <c r="K58" s="356"/>
      <c r="L58" s="356"/>
      <c r="M58" s="777" t="s">
        <v>519</v>
      </c>
    </row>
    <row r="60" spans="1:13" ht="12.75" customHeight="1">
      <c r="A60" s="1233" t="s">
        <v>411</v>
      </c>
      <c r="B60" s="1233"/>
      <c r="C60" s="1233"/>
      <c r="D60" s="1233"/>
      <c r="E60" s="1233"/>
      <c r="F60" s="1233"/>
      <c r="G60" s="1233"/>
      <c r="H60" s="1233"/>
      <c r="I60" s="1233"/>
      <c r="J60" s="1233"/>
      <c r="K60" s="1233"/>
      <c r="L60" s="1233"/>
      <c r="M60" s="1233"/>
    </row>
    <row r="61" spans="1:13">
      <c r="A61" s="1233"/>
      <c r="B61" s="1233"/>
      <c r="C61" s="1233"/>
      <c r="D61" s="1233"/>
      <c r="E61" s="1233"/>
      <c r="F61" s="1233"/>
      <c r="G61" s="1233"/>
      <c r="H61" s="1233"/>
      <c r="I61" s="1233"/>
      <c r="J61" s="1233"/>
      <c r="K61" s="1233"/>
      <c r="L61" s="1233"/>
      <c r="M61" s="1233"/>
    </row>
    <row r="62" spans="1:13" ht="13.65" customHeight="1">
      <c r="A62" s="1233"/>
      <c r="B62" s="1233"/>
      <c r="C62" s="1233"/>
      <c r="D62" s="1233"/>
      <c r="E62" s="1233"/>
      <c r="F62" s="1233"/>
      <c r="G62" s="1233"/>
      <c r="H62" s="1233"/>
      <c r="I62" s="1233"/>
      <c r="J62" s="1233"/>
      <c r="K62" s="1233"/>
      <c r="L62" s="1233"/>
      <c r="M62" s="1233"/>
    </row>
    <row r="63" spans="1:13">
      <c r="A63" s="83"/>
    </row>
    <row r="64" spans="1:13" ht="13">
      <c r="A64" s="84"/>
    </row>
  </sheetData>
  <mergeCells count="11">
    <mergeCell ref="A60:M62"/>
    <mergeCell ref="L6:M6"/>
    <mergeCell ref="A5:A7"/>
    <mergeCell ref="A2:M2"/>
    <mergeCell ref="C5:G5"/>
    <mergeCell ref="I5:M5"/>
    <mergeCell ref="C6:C7"/>
    <mergeCell ref="D6:E6"/>
    <mergeCell ref="F6:G6"/>
    <mergeCell ref="I6:I7"/>
    <mergeCell ref="J6:K6"/>
  </mergeCells>
  <hyperlinks>
    <hyperlink ref="M4" location="'Indice tablas Mujeres'!A1" display="Indice" xr:uid="{00000000-0004-0000-04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4" orientation="portrait" r:id="rId1"/>
  <headerFooter differentFirst="1">
    <oddFooter>&amp;C&amp;P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D9BCD"/>
    <pageSetUpPr fitToPage="1"/>
  </sheetPr>
  <dimension ref="A1:N71"/>
  <sheetViews>
    <sheetView showGridLines="0" view="pageBreakPreview" zoomScaleNormal="86" zoomScaleSheetLayoutView="100" workbookViewId="0">
      <selection activeCell="A2" sqref="A2:M2"/>
    </sheetView>
  </sheetViews>
  <sheetFormatPr baseColWidth="10" defaultColWidth="11.453125" defaultRowHeight="12.5"/>
  <cols>
    <col min="1" max="1" width="24.453125" style="82" customWidth="1"/>
    <col min="2" max="2" width="1.453125" style="82" customWidth="1"/>
    <col min="3" max="6" width="7.54296875" style="82" customWidth="1"/>
    <col min="7" max="7" width="7.54296875" style="2" customWidth="1"/>
    <col min="8" max="8" width="1.453125" style="2" customWidth="1"/>
    <col min="9" max="13" width="7.54296875" style="2" customWidth="1"/>
    <col min="14" max="16384" width="11.453125" style="2"/>
  </cols>
  <sheetData>
    <row r="1" spans="1:14" customFormat="1" ht="59.4" customHeight="1">
      <c r="A1" s="767" t="s">
        <v>548</v>
      </c>
      <c r="E1" s="270"/>
      <c r="F1" s="270"/>
      <c r="G1" s="270"/>
      <c r="H1" s="270"/>
      <c r="I1" s="270"/>
    </row>
    <row r="2" spans="1:14" ht="15.5">
      <c r="A2" s="1239" t="s">
        <v>525</v>
      </c>
      <c r="B2" s="1239"/>
      <c r="C2" s="1239"/>
      <c r="D2" s="1239"/>
      <c r="E2" s="1239"/>
      <c r="F2" s="1239"/>
      <c r="G2" s="1239"/>
      <c r="H2" s="1239"/>
      <c r="I2" s="1239"/>
      <c r="J2" s="1239"/>
      <c r="K2" s="1239"/>
      <c r="L2" s="1239"/>
      <c r="M2" s="1239"/>
    </row>
    <row r="3" spans="1:14" ht="15.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8" customHeight="1">
      <c r="A4" s="3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926" t="s">
        <v>212</v>
      </c>
    </row>
    <row r="5" spans="1:14">
      <c r="A5" s="1237" t="s">
        <v>38</v>
      </c>
      <c r="B5" s="507"/>
      <c r="C5" s="1250" t="s">
        <v>0</v>
      </c>
      <c r="D5" s="1250"/>
      <c r="E5" s="1250"/>
      <c r="F5" s="1250"/>
      <c r="G5" s="1250"/>
      <c r="H5" s="507"/>
      <c r="I5" s="1250" t="s">
        <v>27</v>
      </c>
      <c r="J5" s="1250"/>
      <c r="K5" s="1250"/>
      <c r="L5" s="1250"/>
      <c r="M5" s="1251"/>
    </row>
    <row r="6" spans="1:14" ht="22.65" customHeight="1">
      <c r="A6" s="1249" t="s">
        <v>38</v>
      </c>
      <c r="B6" s="4"/>
      <c r="C6" s="1252" t="s">
        <v>28</v>
      </c>
      <c r="D6" s="1253" t="s">
        <v>29</v>
      </c>
      <c r="E6" s="1253"/>
      <c r="F6" s="1253" t="s">
        <v>30</v>
      </c>
      <c r="G6" s="1253"/>
      <c r="H6" s="4"/>
      <c r="I6" s="1253" t="s">
        <v>28</v>
      </c>
      <c r="J6" s="1253" t="s">
        <v>29</v>
      </c>
      <c r="K6" s="1253"/>
      <c r="L6" s="1253" t="s">
        <v>37</v>
      </c>
      <c r="M6" s="1254"/>
    </row>
    <row r="7" spans="1:14">
      <c r="A7" s="1249"/>
      <c r="B7" s="4"/>
      <c r="C7" s="1252"/>
      <c r="D7" s="5" t="s">
        <v>31</v>
      </c>
      <c r="E7" s="6" t="s">
        <v>2</v>
      </c>
      <c r="F7" s="5" t="s">
        <v>31</v>
      </c>
      <c r="G7" s="6" t="s">
        <v>2</v>
      </c>
      <c r="H7" s="4"/>
      <c r="I7" s="1253"/>
      <c r="J7" s="5" t="s">
        <v>31</v>
      </c>
      <c r="K7" s="6" t="s">
        <v>2</v>
      </c>
      <c r="L7" s="5" t="s">
        <v>31</v>
      </c>
      <c r="M7" s="7" t="s">
        <v>2</v>
      </c>
    </row>
    <row r="8" spans="1:14">
      <c r="A8" s="8"/>
      <c r="B8" s="4"/>
      <c r="C8" s="4"/>
      <c r="D8" s="9"/>
      <c r="E8" s="10"/>
      <c r="F8" s="9"/>
      <c r="G8" s="10"/>
      <c r="H8" s="11"/>
      <c r="I8" s="4"/>
      <c r="J8" s="9"/>
      <c r="K8" s="10"/>
      <c r="L8" s="9"/>
      <c r="M8" s="12"/>
    </row>
    <row r="9" spans="1:14">
      <c r="A9" s="13" t="s">
        <v>32</v>
      </c>
      <c r="B9" s="14"/>
      <c r="C9" s="15">
        <v>3216.11825</v>
      </c>
      <c r="D9" s="15">
        <v>17.177229999999781</v>
      </c>
      <c r="E9" s="107">
        <v>0.53696613637471124</v>
      </c>
      <c r="F9" s="15">
        <v>38.934450000000197</v>
      </c>
      <c r="G9" s="107">
        <v>1.2254390192975364</v>
      </c>
      <c r="H9" s="86"/>
      <c r="I9" s="15">
        <v>21702.539789999999</v>
      </c>
      <c r="J9" s="15">
        <v>71.427739999999176</v>
      </c>
      <c r="K9" s="107">
        <v>0.33020835838164492</v>
      </c>
      <c r="L9" s="15">
        <v>214.97371000000203</v>
      </c>
      <c r="M9" s="108">
        <v>1.0004563066828369</v>
      </c>
      <c r="N9" s="1005"/>
    </row>
    <row r="10" spans="1:14">
      <c r="A10" s="19" t="s">
        <v>33</v>
      </c>
      <c r="B10" s="20"/>
      <c r="C10" s="109">
        <v>554.63086999999996</v>
      </c>
      <c r="D10" s="109">
        <v>-9.3262900000000855</v>
      </c>
      <c r="E10" s="110">
        <v>-1.6537231303172186</v>
      </c>
      <c r="F10" s="109">
        <v>19.085199999999986</v>
      </c>
      <c r="G10" s="110">
        <v>3.563692336453768</v>
      </c>
      <c r="H10" s="87"/>
      <c r="I10" s="21">
        <v>3165.9917999999998</v>
      </c>
      <c r="J10" s="21">
        <v>25.148399999999583</v>
      </c>
      <c r="K10" s="110">
        <v>0.80068939444735077</v>
      </c>
      <c r="L10" s="21">
        <v>156.81797999999981</v>
      </c>
      <c r="M10" s="111">
        <v>5.2113300653399879</v>
      </c>
    </row>
    <row r="11" spans="1:14" ht="5.25" customHeight="1">
      <c r="A11" s="24"/>
      <c r="B11" s="25"/>
      <c r="C11" s="112"/>
      <c r="D11" s="112"/>
      <c r="E11" s="113"/>
      <c r="F11" s="112"/>
      <c r="G11" s="113"/>
      <c r="H11" s="89"/>
      <c r="I11" s="88"/>
      <c r="J11" s="88"/>
      <c r="K11" s="113"/>
      <c r="L11" s="88"/>
      <c r="M11" s="114"/>
    </row>
    <row r="12" spans="1:14">
      <c r="A12" s="13" t="s">
        <v>434</v>
      </c>
      <c r="B12" s="90"/>
      <c r="C12" s="91">
        <v>1893.67455</v>
      </c>
      <c r="D12" s="91">
        <v>2.7257099999999355</v>
      </c>
      <c r="E12" s="115">
        <v>0.14414509490378044</v>
      </c>
      <c r="F12" s="91">
        <v>9.3005699999998797</v>
      </c>
      <c r="G12" s="115">
        <v>0.49356285422705098</v>
      </c>
      <c r="H12" s="93"/>
      <c r="I12" s="91">
        <v>11781.275029999999</v>
      </c>
      <c r="J12" s="91">
        <v>-53.139420000003156</v>
      </c>
      <c r="K12" s="115">
        <v>-0.44902449736330763</v>
      </c>
      <c r="L12" s="91">
        <v>267.4183299999986</v>
      </c>
      <c r="M12" s="116">
        <v>2.3225782374032726</v>
      </c>
    </row>
    <row r="13" spans="1:14">
      <c r="A13" s="28" t="s">
        <v>33</v>
      </c>
      <c r="B13" s="52"/>
      <c r="C13" s="117">
        <v>385.92376000000002</v>
      </c>
      <c r="D13" s="117">
        <v>-20.167049999999961</v>
      </c>
      <c r="E13" s="118">
        <v>-4.9661429176395204</v>
      </c>
      <c r="F13" s="117">
        <v>8.7277500000000146</v>
      </c>
      <c r="G13" s="118">
        <v>2.3138500325069753</v>
      </c>
      <c r="H13" s="119"/>
      <c r="I13" s="30">
        <v>1949.0630900000001</v>
      </c>
      <c r="J13" s="117">
        <v>-33.490619999999808</v>
      </c>
      <c r="K13" s="118">
        <v>-1.6892667185293966</v>
      </c>
      <c r="L13" s="117">
        <v>130.26492000000007</v>
      </c>
      <c r="M13" s="120">
        <v>7.1621426801853483</v>
      </c>
    </row>
    <row r="14" spans="1:14">
      <c r="A14" s="33" t="s">
        <v>435</v>
      </c>
      <c r="B14" s="90"/>
      <c r="C14" s="121">
        <v>58.880750109234938</v>
      </c>
      <c r="D14" s="121">
        <v>-0.23096305389177019</v>
      </c>
      <c r="E14" s="122"/>
      <c r="F14" s="121">
        <v>-0.42881769102893941</v>
      </c>
      <c r="G14" s="122"/>
      <c r="H14" s="93"/>
      <c r="I14" s="35">
        <v>54.285236400895911</v>
      </c>
      <c r="J14" s="123">
        <v>-0.42491637647830061</v>
      </c>
      <c r="K14" s="122"/>
      <c r="L14" s="123">
        <v>0.70142585142301073</v>
      </c>
      <c r="M14" s="124"/>
    </row>
    <row r="15" spans="1:14">
      <c r="A15" s="28" t="s">
        <v>436</v>
      </c>
      <c r="B15" s="52"/>
      <c r="C15" s="118">
        <v>76.181265199315149</v>
      </c>
      <c r="D15" s="118">
        <v>-0.67185554617638843</v>
      </c>
      <c r="E15" s="125"/>
      <c r="F15" s="118">
        <v>-0.86403641014119614</v>
      </c>
      <c r="G15" s="125"/>
      <c r="H15" s="119"/>
      <c r="I15" s="118">
        <v>72.296706513465651</v>
      </c>
      <c r="J15" s="118">
        <v>-0.68537240406229216</v>
      </c>
      <c r="K15" s="125"/>
      <c r="L15" s="118">
        <v>0.91390966063980272</v>
      </c>
      <c r="M15" s="126"/>
    </row>
    <row r="16" spans="1:14">
      <c r="A16" s="33" t="s">
        <v>437</v>
      </c>
      <c r="B16" s="52"/>
      <c r="C16" s="123">
        <v>69.582091599048582</v>
      </c>
      <c r="D16" s="123">
        <v>-2.4252945648224369</v>
      </c>
      <c r="E16" s="127"/>
      <c r="F16" s="123">
        <v>-0.84999872109163732</v>
      </c>
      <c r="G16" s="127"/>
      <c r="H16" s="119"/>
      <c r="I16" s="123">
        <v>61.562480673512809</v>
      </c>
      <c r="J16" s="123">
        <v>-1.559218103318905</v>
      </c>
      <c r="K16" s="127"/>
      <c r="L16" s="123">
        <v>1.1207023384879449</v>
      </c>
      <c r="M16" s="128"/>
    </row>
    <row r="17" spans="1:13">
      <c r="A17" s="43"/>
      <c r="B17" s="44"/>
      <c r="C17" s="129"/>
      <c r="D17" s="129"/>
      <c r="E17" s="129"/>
      <c r="F17" s="129"/>
      <c r="G17" s="129"/>
      <c r="H17" s="97"/>
      <c r="I17" s="129"/>
      <c r="J17" s="129"/>
      <c r="K17" s="129"/>
      <c r="L17" s="129"/>
      <c r="M17" s="130"/>
    </row>
    <row r="18" spans="1:13">
      <c r="A18" s="13" t="s">
        <v>438</v>
      </c>
      <c r="B18" s="90"/>
      <c r="C18" s="91">
        <v>1756.2924899999998</v>
      </c>
      <c r="D18" s="91">
        <v>22.94551999999976</v>
      </c>
      <c r="E18" s="115">
        <v>1.3237695854973432</v>
      </c>
      <c r="F18" s="91">
        <v>37.130310000000009</v>
      </c>
      <c r="G18" s="115">
        <v>2.1597909977289063</v>
      </c>
      <c r="H18" s="93"/>
      <c r="I18" s="91">
        <v>10457.478940000001</v>
      </c>
      <c r="J18" s="91">
        <v>55.818070000001171</v>
      </c>
      <c r="K18" s="115">
        <v>0.53662651280036566</v>
      </c>
      <c r="L18" s="91">
        <v>306.24243000000024</v>
      </c>
      <c r="M18" s="116">
        <v>3.0167992805440038</v>
      </c>
    </row>
    <row r="19" spans="1:13">
      <c r="A19" s="47" t="s">
        <v>34</v>
      </c>
      <c r="B19" s="52"/>
      <c r="C19" s="131">
        <v>335.49325000000005</v>
      </c>
      <c r="D19" s="131">
        <v>-19.449469999999963</v>
      </c>
      <c r="E19" s="118">
        <v>-5.4796080900039197</v>
      </c>
      <c r="F19" s="131">
        <v>10.495510000000024</v>
      </c>
      <c r="G19" s="118">
        <v>3.2294101491290443</v>
      </c>
      <c r="H19" s="119"/>
      <c r="I19" s="117">
        <v>1602.6332299999999</v>
      </c>
      <c r="J19" s="131">
        <v>-26.205559999999878</v>
      </c>
      <c r="K19" s="118">
        <v>-1.6088492096875886</v>
      </c>
      <c r="L19" s="131">
        <v>107.6762299999998</v>
      </c>
      <c r="M19" s="120">
        <v>7.2026305773343182</v>
      </c>
    </row>
    <row r="20" spans="1:13">
      <c r="A20" s="49" t="s">
        <v>439</v>
      </c>
      <c r="B20" s="52"/>
      <c r="C20" s="123">
        <v>70.565849635831498</v>
      </c>
      <c r="D20" s="123">
        <v>0.1219711345092378</v>
      </c>
      <c r="E20" s="122"/>
      <c r="F20" s="123">
        <v>0.25388422225175589</v>
      </c>
      <c r="G20" s="122"/>
      <c r="H20" s="118"/>
      <c r="I20" s="123">
        <v>64.094241164339905</v>
      </c>
      <c r="J20" s="123">
        <v>1.3579323339570237E-2</v>
      </c>
      <c r="K20" s="122"/>
      <c r="L20" s="123">
        <v>1.1854672666812505</v>
      </c>
      <c r="M20" s="124"/>
    </row>
    <row r="21" spans="1:13">
      <c r="A21" s="47" t="s">
        <v>440</v>
      </c>
      <c r="B21" s="52"/>
      <c r="C21" s="118">
        <v>63.538689811293459</v>
      </c>
      <c r="D21" s="118">
        <v>-2.6142130345397234</v>
      </c>
      <c r="E21" s="125"/>
      <c r="F21" s="118">
        <v>1.9645323037264504</v>
      </c>
      <c r="G21" s="125"/>
      <c r="H21" s="119"/>
      <c r="I21" s="118">
        <v>57.293711786157978</v>
      </c>
      <c r="J21" s="118">
        <v>0.66992702859680975</v>
      </c>
      <c r="K21" s="815"/>
      <c r="L21" s="118">
        <v>2.4507259186553227</v>
      </c>
      <c r="M21" s="126"/>
    </row>
    <row r="22" spans="1:13">
      <c r="A22" s="49" t="s">
        <v>441</v>
      </c>
      <c r="B22" s="52"/>
      <c r="C22" s="123">
        <v>47.32134881452518</v>
      </c>
      <c r="D22" s="123">
        <v>-0.11281286710780591</v>
      </c>
      <c r="E22" s="125"/>
      <c r="F22" s="123">
        <v>-4.4029552612016687E-2</v>
      </c>
      <c r="G22" s="125"/>
      <c r="H22" s="119"/>
      <c r="I22" s="123">
        <v>42.86509439416222</v>
      </c>
      <c r="J22" s="123">
        <v>-0.85078023118101243</v>
      </c>
      <c r="K22" s="125"/>
      <c r="L22" s="123">
        <v>2.0152615190561747</v>
      </c>
      <c r="M22" s="126"/>
    </row>
    <row r="23" spans="1:13">
      <c r="A23" s="47" t="s">
        <v>442</v>
      </c>
      <c r="B23" s="52"/>
      <c r="C23" s="118">
        <v>60.489465723391859</v>
      </c>
      <c r="D23" s="118">
        <v>-2.4484212607896936</v>
      </c>
      <c r="E23" s="127"/>
      <c r="F23" s="118">
        <v>-0.19587974863856772</v>
      </c>
      <c r="G23" s="127"/>
      <c r="H23" s="119"/>
      <c r="I23" s="118">
        <v>50.620258397384355</v>
      </c>
      <c r="J23" s="118">
        <v>-1.2396589101770417</v>
      </c>
      <c r="K23" s="127"/>
      <c r="L23" s="118">
        <v>0.94027680030931293</v>
      </c>
      <c r="M23" s="128"/>
    </row>
    <row r="24" spans="1:13">
      <c r="A24" s="51" t="s">
        <v>4</v>
      </c>
      <c r="B24" s="52"/>
      <c r="C24" s="132"/>
      <c r="D24" s="133"/>
      <c r="E24" s="134"/>
      <c r="F24" s="133"/>
      <c r="G24" s="135"/>
      <c r="H24" s="119"/>
      <c r="I24" s="132"/>
      <c r="J24" s="133"/>
      <c r="K24" s="134"/>
      <c r="L24" s="133"/>
      <c r="M24" s="136"/>
    </row>
    <row r="25" spans="1:13">
      <c r="A25" s="47" t="s">
        <v>5</v>
      </c>
      <c r="B25" s="52"/>
      <c r="C25" s="30" t="s">
        <v>150</v>
      </c>
      <c r="D25" s="30" t="s">
        <v>150</v>
      </c>
      <c r="E25" s="31" t="s">
        <v>150</v>
      </c>
      <c r="F25" s="30" t="s">
        <v>150</v>
      </c>
      <c r="G25" s="31" t="s">
        <v>150</v>
      </c>
      <c r="H25" s="119"/>
      <c r="I25" s="131">
        <v>197.35559000000001</v>
      </c>
      <c r="J25" s="131">
        <v>11.802310000000006</v>
      </c>
      <c r="K25" s="137">
        <v>6.3606043504054508</v>
      </c>
      <c r="L25" s="131">
        <v>-2.3239599999999996</v>
      </c>
      <c r="M25" s="120">
        <v>-1.163844770283186</v>
      </c>
    </row>
    <row r="26" spans="1:13">
      <c r="A26" s="49" t="s">
        <v>6</v>
      </c>
      <c r="B26" s="52"/>
      <c r="C26" s="138">
        <v>93.996189999999999</v>
      </c>
      <c r="D26" s="138">
        <v>-3.4134999999999991</v>
      </c>
      <c r="E26" s="123">
        <v>-3.5042714949611269</v>
      </c>
      <c r="F26" s="138">
        <v>-4.6714099999999945</v>
      </c>
      <c r="G26" s="123">
        <v>-4.7344923764234608</v>
      </c>
      <c r="H26" s="119"/>
      <c r="I26" s="138">
        <v>869.5652</v>
      </c>
      <c r="J26" s="138">
        <v>-6.7830100000001039</v>
      </c>
      <c r="K26" s="123">
        <v>-0.77400854165036781</v>
      </c>
      <c r="L26" s="138">
        <v>48.349810000000048</v>
      </c>
      <c r="M26" s="139">
        <v>5.8875918046299711</v>
      </c>
    </row>
    <row r="27" spans="1:13">
      <c r="A27" s="47" t="s">
        <v>7</v>
      </c>
      <c r="B27" s="52"/>
      <c r="C27" s="131">
        <v>35.811859999999996</v>
      </c>
      <c r="D27" s="131">
        <v>3.2575299999999956</v>
      </c>
      <c r="E27" s="118">
        <v>10.006441539420397</v>
      </c>
      <c r="F27" s="131">
        <v>12.562639999999995</v>
      </c>
      <c r="G27" s="118">
        <v>54.034672991179896</v>
      </c>
      <c r="H27" s="119"/>
      <c r="I27" s="131">
        <v>160.85292000000001</v>
      </c>
      <c r="J27" s="131">
        <v>-1.7284099999999967</v>
      </c>
      <c r="K27" s="118">
        <v>-1.0631048472785876</v>
      </c>
      <c r="L27" s="131">
        <v>27.668980000000005</v>
      </c>
      <c r="M27" s="120">
        <v>20.775012362601679</v>
      </c>
    </row>
    <row r="28" spans="1:13">
      <c r="A28" s="49" t="s">
        <v>8</v>
      </c>
      <c r="B28" s="52"/>
      <c r="C28" s="140">
        <v>1623.4915900000001</v>
      </c>
      <c r="D28" s="140">
        <v>24.467540000000099</v>
      </c>
      <c r="E28" s="123">
        <v>1.530154596486532</v>
      </c>
      <c r="F28" s="140">
        <v>26.78986000000009</v>
      </c>
      <c r="G28" s="123">
        <v>1.6778249498107634</v>
      </c>
      <c r="H28" s="119"/>
      <c r="I28" s="140">
        <v>9229.7052299999996</v>
      </c>
      <c r="J28" s="140">
        <v>52.527179999999134</v>
      </c>
      <c r="K28" s="123">
        <v>0.57236745014442791</v>
      </c>
      <c r="L28" s="140">
        <v>232.54759999999987</v>
      </c>
      <c r="M28" s="139">
        <v>2.5846785125181793</v>
      </c>
    </row>
    <row r="29" spans="1:13">
      <c r="A29" s="63" t="s">
        <v>9</v>
      </c>
      <c r="B29" s="52"/>
      <c r="C29" s="118"/>
      <c r="D29" s="118"/>
      <c r="E29" s="118"/>
      <c r="F29" s="118"/>
      <c r="G29" s="118"/>
      <c r="H29" s="119"/>
      <c r="I29" s="118"/>
      <c r="J29" s="118"/>
      <c r="K29" s="816"/>
      <c r="L29" s="118"/>
      <c r="M29" s="120"/>
    </row>
    <row r="30" spans="1:13">
      <c r="A30" s="49" t="s">
        <v>10</v>
      </c>
      <c r="B30" s="52"/>
      <c r="C30" s="138">
        <v>1370.9572699999999</v>
      </c>
      <c r="D30" s="138">
        <v>-22.030160000000024</v>
      </c>
      <c r="E30" s="123">
        <v>-1.5815045796931582</v>
      </c>
      <c r="F30" s="138">
        <v>16.554549999999836</v>
      </c>
      <c r="G30" s="123">
        <v>1.2222767833779775</v>
      </c>
      <c r="H30" s="119"/>
      <c r="I30" s="138">
        <v>8206.7759700000006</v>
      </c>
      <c r="J30" s="138">
        <v>-100.57711000000018</v>
      </c>
      <c r="K30" s="123">
        <v>-1.210699834609656</v>
      </c>
      <c r="L30" s="138">
        <v>308.15236000000004</v>
      </c>
      <c r="M30" s="139">
        <v>3.9013425023806145</v>
      </c>
    </row>
    <row r="31" spans="1:13">
      <c r="A31" s="47" t="s">
        <v>11</v>
      </c>
      <c r="B31" s="52"/>
      <c r="C31" s="131">
        <v>385.33521999999999</v>
      </c>
      <c r="D31" s="131">
        <v>44.975680000000011</v>
      </c>
      <c r="E31" s="118">
        <v>13.214167582903659</v>
      </c>
      <c r="F31" s="131">
        <v>20.575760000000002</v>
      </c>
      <c r="G31" s="118">
        <v>5.6409119588015626</v>
      </c>
      <c r="H31" s="119"/>
      <c r="I31" s="131">
        <v>2250.7029700000003</v>
      </c>
      <c r="J31" s="131">
        <v>156.39518000000044</v>
      </c>
      <c r="K31" s="118">
        <v>7.4676311068871328</v>
      </c>
      <c r="L31" s="131">
        <v>-1.9099299999998038</v>
      </c>
      <c r="M31" s="120">
        <v>-8.4787315210696157E-2</v>
      </c>
    </row>
    <row r="32" spans="1:13" s="66" customFormat="1" ht="13">
      <c r="A32" s="51" t="s">
        <v>12</v>
      </c>
      <c r="B32" s="52"/>
      <c r="C32" s="132"/>
      <c r="D32" s="133"/>
      <c r="E32" s="134"/>
      <c r="F32" s="133"/>
      <c r="G32" s="135"/>
      <c r="H32" s="119"/>
      <c r="I32" s="132"/>
      <c r="J32" s="133"/>
      <c r="K32" s="134"/>
      <c r="L32" s="133"/>
      <c r="M32" s="136"/>
    </row>
    <row r="33" spans="1:13" s="66" customFormat="1" ht="13">
      <c r="A33" s="47" t="s">
        <v>13</v>
      </c>
      <c r="B33" s="52"/>
      <c r="C33" s="131">
        <v>172.07812000000001</v>
      </c>
      <c r="D33" s="131">
        <v>4.9806700000000319</v>
      </c>
      <c r="E33" s="118">
        <v>2.980697790421118</v>
      </c>
      <c r="F33" s="131">
        <v>14.081470000000024</v>
      </c>
      <c r="G33" s="118">
        <v>8.9125117526226187</v>
      </c>
      <c r="H33" s="119"/>
      <c r="I33" s="117">
        <v>1172.9686300000001</v>
      </c>
      <c r="J33" s="131">
        <v>7.0765499999999975</v>
      </c>
      <c r="K33" s="118">
        <v>0.60696441132012813</v>
      </c>
      <c r="L33" s="131">
        <v>14.224370000000135</v>
      </c>
      <c r="M33" s="120">
        <v>1.2275676774442132</v>
      </c>
    </row>
    <row r="34" spans="1:13">
      <c r="A34" s="49" t="s">
        <v>35</v>
      </c>
      <c r="B34" s="52"/>
      <c r="C34" s="138">
        <v>1584.2143700000001</v>
      </c>
      <c r="D34" s="138">
        <v>17.964850000000069</v>
      </c>
      <c r="E34" s="123">
        <v>1.1469979572603519</v>
      </c>
      <c r="F34" s="138">
        <v>23.048840000000382</v>
      </c>
      <c r="G34" s="123">
        <v>1.4763866839924646</v>
      </c>
      <c r="H34" s="119"/>
      <c r="I34" s="140">
        <v>9284.5103099999997</v>
      </c>
      <c r="J34" s="138">
        <v>48.741519999999582</v>
      </c>
      <c r="K34" s="123">
        <v>0.52774729541491239</v>
      </c>
      <c r="L34" s="138">
        <v>292.01806000000033</v>
      </c>
      <c r="M34" s="139">
        <v>3.2473540358069295</v>
      </c>
    </row>
    <row r="35" spans="1:13">
      <c r="A35" s="47" t="s">
        <v>14</v>
      </c>
      <c r="B35" s="52"/>
      <c r="C35" s="131">
        <v>285.81197999999995</v>
      </c>
      <c r="D35" s="131">
        <v>-0.23306000000002314</v>
      </c>
      <c r="E35" s="118">
        <v>-8.1476679336940486E-2</v>
      </c>
      <c r="F35" s="131">
        <v>-8.3490000000000464</v>
      </c>
      <c r="G35" s="118">
        <v>-2.8382418361538115</v>
      </c>
      <c r="H35" s="119"/>
      <c r="I35" s="117">
        <v>2133.7250999999997</v>
      </c>
      <c r="J35" s="131">
        <v>76.01223999999911</v>
      </c>
      <c r="K35" s="118">
        <v>3.6940158890778907</v>
      </c>
      <c r="L35" s="131">
        <v>76.956569999999829</v>
      </c>
      <c r="M35" s="120">
        <v>3.7416252182738248</v>
      </c>
    </row>
    <row r="36" spans="1:13">
      <c r="A36" s="49" t="s">
        <v>15</v>
      </c>
      <c r="B36" s="52"/>
      <c r="C36" s="140">
        <v>1298.40239</v>
      </c>
      <c r="D36" s="140">
        <v>18.197910000000093</v>
      </c>
      <c r="E36" s="123">
        <v>1.4214846365793139</v>
      </c>
      <c r="F36" s="140">
        <v>31.39783999999986</v>
      </c>
      <c r="G36" s="123">
        <v>2.4781158047143443</v>
      </c>
      <c r="H36" s="119"/>
      <c r="I36" s="140">
        <v>7150.78521</v>
      </c>
      <c r="J36" s="140">
        <v>-27.270720000000438</v>
      </c>
      <c r="K36" s="123">
        <v>-0.37991790905424772</v>
      </c>
      <c r="L36" s="140">
        <v>215.06149000000005</v>
      </c>
      <c r="M36" s="139">
        <v>3.1007793661077385</v>
      </c>
    </row>
    <row r="37" spans="1:13">
      <c r="A37" s="47" t="s">
        <v>16</v>
      </c>
      <c r="B37" s="52"/>
      <c r="C37" s="118">
        <v>90.202194624199521</v>
      </c>
      <c r="D37" s="118">
        <v>-0.15764371791844667</v>
      </c>
      <c r="E37" s="123"/>
      <c r="F37" s="118">
        <v>-0.6074769799070765</v>
      </c>
      <c r="G37" s="123"/>
      <c r="H37" s="119"/>
      <c r="I37" s="118">
        <v>88.783447361166765</v>
      </c>
      <c r="J37" s="118">
        <v>-7.8418899314556256E-3</v>
      </c>
      <c r="K37" s="817"/>
      <c r="L37" s="118">
        <v>0.19825637343357982</v>
      </c>
      <c r="M37" s="139"/>
    </row>
    <row r="38" spans="1:13">
      <c r="A38" s="51" t="s">
        <v>17</v>
      </c>
      <c r="B38" s="52"/>
      <c r="C38" s="141"/>
      <c r="D38" s="134"/>
      <c r="E38" s="134"/>
      <c r="F38" s="134"/>
      <c r="G38" s="135"/>
      <c r="H38" s="119"/>
      <c r="I38" s="141"/>
      <c r="J38" s="134"/>
      <c r="K38" s="134"/>
      <c r="L38" s="134"/>
      <c r="M38" s="136"/>
    </row>
    <row r="39" spans="1:13">
      <c r="A39" s="47" t="s">
        <v>18</v>
      </c>
      <c r="B39" s="52"/>
      <c r="C39" s="131">
        <v>1375.62014</v>
      </c>
      <c r="D39" s="131">
        <v>27.282870000000003</v>
      </c>
      <c r="E39" s="118">
        <v>2.0234455137474621</v>
      </c>
      <c r="F39" s="131">
        <v>33.664219999999887</v>
      </c>
      <c r="G39" s="118">
        <v>2.508593575860516</v>
      </c>
      <c r="H39" s="119"/>
      <c r="I39" s="117">
        <v>7650.8807699999998</v>
      </c>
      <c r="J39" s="131">
        <v>60.223509999999806</v>
      </c>
      <c r="K39" s="118">
        <v>0.79338992576249989</v>
      </c>
      <c r="L39" s="131">
        <v>268.17120999999952</v>
      </c>
      <c r="M39" s="120">
        <v>3.6324225925528557</v>
      </c>
    </row>
    <row r="40" spans="1:13">
      <c r="A40" s="33" t="s">
        <v>19</v>
      </c>
      <c r="B40" s="52"/>
      <c r="C40" s="140">
        <v>208.59423000000001</v>
      </c>
      <c r="D40" s="140">
        <v>-9.3180199999999616</v>
      </c>
      <c r="E40" s="123">
        <v>-4.2760423060199519</v>
      </c>
      <c r="F40" s="140">
        <v>-10.615379999999988</v>
      </c>
      <c r="G40" s="123">
        <v>-4.8425705424137142</v>
      </c>
      <c r="H40" s="119"/>
      <c r="I40" s="140">
        <v>1633.6295399999999</v>
      </c>
      <c r="J40" s="140">
        <v>-11.481990000000224</v>
      </c>
      <c r="K40" s="123">
        <v>-0.69794599275589675</v>
      </c>
      <c r="L40" s="140">
        <v>23.846849999999904</v>
      </c>
      <c r="M40" s="139">
        <v>1.4813707557011875</v>
      </c>
    </row>
    <row r="41" spans="1:13">
      <c r="A41" s="47" t="s">
        <v>20</v>
      </c>
      <c r="B41" s="52"/>
      <c r="C41" s="118">
        <v>13.167045694706079</v>
      </c>
      <c r="D41" s="118">
        <v>-0.7459513863720364</v>
      </c>
      <c r="E41" s="123"/>
      <c r="F41" s="118">
        <v>-0.87436156080768868</v>
      </c>
      <c r="G41" s="123"/>
      <c r="H41" s="119"/>
      <c r="I41" s="118">
        <v>17.595214884305513</v>
      </c>
      <c r="J41" s="118">
        <v>-0.21717916112836022</v>
      </c>
      <c r="K41" s="123"/>
      <c r="L41" s="118">
        <v>-0.30619270378554475</v>
      </c>
      <c r="M41" s="139"/>
    </row>
    <row r="42" spans="1:13">
      <c r="A42" s="67"/>
      <c r="B42" s="142"/>
      <c r="C42" s="113"/>
      <c r="D42" s="113"/>
      <c r="E42" s="143"/>
      <c r="F42" s="113"/>
      <c r="G42" s="143"/>
      <c r="H42" s="144"/>
      <c r="I42" s="113"/>
      <c r="J42" s="113"/>
      <c r="K42" s="145"/>
      <c r="L42" s="113"/>
      <c r="M42" s="120"/>
    </row>
    <row r="43" spans="1:13">
      <c r="A43" s="13" t="s">
        <v>443</v>
      </c>
      <c r="B43" s="90"/>
      <c r="C43" s="91">
        <v>137.38206</v>
      </c>
      <c r="D43" s="91">
        <v>-20.219810000000024</v>
      </c>
      <c r="E43" s="115">
        <v>-12.829676449905081</v>
      </c>
      <c r="F43" s="91">
        <v>-27.829739999999987</v>
      </c>
      <c r="G43" s="115">
        <v>-16.844886382207562</v>
      </c>
      <c r="H43" s="105"/>
      <c r="I43" s="91">
        <v>1323.7960899999998</v>
      </c>
      <c r="J43" s="91">
        <v>-108.95749000000001</v>
      </c>
      <c r="K43" s="115">
        <v>-7.6047613156199558</v>
      </c>
      <c r="L43" s="91">
        <v>-38.824100000000271</v>
      </c>
      <c r="M43" s="116">
        <v>-2.8492238912150767</v>
      </c>
    </row>
    <row r="44" spans="1:13">
      <c r="A44" s="47" t="s">
        <v>34</v>
      </c>
      <c r="B44" s="52"/>
      <c r="C44" s="131">
        <v>50.430509999999998</v>
      </c>
      <c r="D44" s="131">
        <v>-0.71758000000000521</v>
      </c>
      <c r="E44" s="118">
        <v>-1.4029458382512527</v>
      </c>
      <c r="F44" s="131">
        <v>-1.7677600000000027</v>
      </c>
      <c r="G44" s="118">
        <v>-3.3866256487044546</v>
      </c>
      <c r="H44" s="119"/>
      <c r="I44" s="131">
        <v>346.42986000000002</v>
      </c>
      <c r="J44" s="131">
        <v>-7.2850599999999872</v>
      </c>
      <c r="K44" s="118">
        <v>-2.0595851597099686</v>
      </c>
      <c r="L44" s="131">
        <v>22.588689999999986</v>
      </c>
      <c r="M44" s="120">
        <v>6.9752372744947735</v>
      </c>
    </row>
    <row r="45" spans="1:13">
      <c r="A45" s="49" t="s">
        <v>444</v>
      </c>
      <c r="B45" s="52"/>
      <c r="C45" s="123">
        <v>7.2547872600389542</v>
      </c>
      <c r="D45" s="123">
        <v>-1.0797518171790212</v>
      </c>
      <c r="E45" s="122"/>
      <c r="F45" s="123">
        <v>-1.512676192199967</v>
      </c>
      <c r="G45" s="122"/>
      <c r="H45" s="119"/>
      <c r="I45" s="123">
        <v>11.23644161289052</v>
      </c>
      <c r="J45" s="123">
        <v>-0.87022903020158182</v>
      </c>
      <c r="K45" s="122"/>
      <c r="L45" s="123">
        <v>-0.59816972112061073</v>
      </c>
      <c r="M45" s="124"/>
    </row>
    <row r="46" spans="1:13">
      <c r="A46" s="47" t="s">
        <v>445</v>
      </c>
      <c r="B46" s="52"/>
      <c r="C46" s="118">
        <v>7.3711240536526432</v>
      </c>
      <c r="D46" s="118">
        <v>-0.96847514804310109</v>
      </c>
      <c r="E46" s="125"/>
      <c r="F46" s="118">
        <v>-1.3683267048218486</v>
      </c>
      <c r="G46" s="125"/>
      <c r="H46" s="119"/>
      <c r="I46" s="118">
        <v>11.345558801628123</v>
      </c>
      <c r="J46" s="118">
        <v>-0.85115744509113256</v>
      </c>
      <c r="K46" s="125"/>
      <c r="L46" s="118">
        <v>-0.52568094909026541</v>
      </c>
      <c r="M46" s="126"/>
    </row>
    <row r="47" spans="1:13" ht="12.75" customHeight="1">
      <c r="A47" s="49" t="s">
        <v>446</v>
      </c>
      <c r="B47" s="52"/>
      <c r="C47" s="123">
        <v>13.067479960290601</v>
      </c>
      <c r="D47" s="123">
        <v>0.47224541164371026</v>
      </c>
      <c r="E47" s="125"/>
      <c r="F47" s="123">
        <v>-0.77102008110697362</v>
      </c>
      <c r="G47" s="125"/>
      <c r="H47" s="119"/>
      <c r="I47" s="123">
        <v>17.774173744165459</v>
      </c>
      <c r="J47" s="123">
        <v>-6.720519128845126E-2</v>
      </c>
      <c r="K47" s="125"/>
      <c r="L47" s="123">
        <v>-3.1054749109305391E-2</v>
      </c>
      <c r="M47" s="126"/>
    </row>
    <row r="48" spans="1:13">
      <c r="A48" s="47" t="s">
        <v>447</v>
      </c>
      <c r="B48" s="52"/>
      <c r="C48" s="118">
        <v>12.092866349077497</v>
      </c>
      <c r="D48" s="118">
        <v>-1.0043739190534602</v>
      </c>
      <c r="E48" s="125"/>
      <c r="F48" s="118">
        <v>-1.8087639009146486</v>
      </c>
      <c r="G48" s="125"/>
      <c r="H48" s="119"/>
      <c r="I48" s="118">
        <v>16.906770124641664</v>
      </c>
      <c r="J48" s="118">
        <v>-3.310949274307017</v>
      </c>
      <c r="K48" s="125"/>
      <c r="L48" s="118">
        <v>-2.8590103056453771</v>
      </c>
      <c r="M48" s="126"/>
    </row>
    <row r="49" spans="1:13">
      <c r="A49" s="49" t="s">
        <v>448</v>
      </c>
      <c r="B49" s="52"/>
      <c r="C49" s="123">
        <v>8.9505461425605386</v>
      </c>
      <c r="D49" s="123">
        <v>0.48165051942338799</v>
      </c>
      <c r="E49" s="127"/>
      <c r="F49" s="123">
        <v>-2.4827833929624692</v>
      </c>
      <c r="G49" s="127"/>
      <c r="H49" s="119"/>
      <c r="I49" s="123">
        <v>11.206254165314306</v>
      </c>
      <c r="J49" s="123">
        <v>-0.49762116338023432</v>
      </c>
      <c r="K49" s="127"/>
      <c r="L49" s="123">
        <v>-0.19973227147627171</v>
      </c>
      <c r="M49" s="128"/>
    </row>
    <row r="50" spans="1:13">
      <c r="A50" s="63" t="s">
        <v>4</v>
      </c>
      <c r="B50" s="52"/>
      <c r="C50" s="118"/>
      <c r="D50" s="118"/>
      <c r="E50" s="118"/>
      <c r="F50" s="118"/>
      <c r="G50" s="118"/>
      <c r="H50" s="119"/>
      <c r="I50" s="118"/>
      <c r="J50" s="118"/>
      <c r="K50" s="118"/>
      <c r="L50" s="118"/>
      <c r="M50" s="120"/>
    </row>
    <row r="51" spans="1:13">
      <c r="A51" s="49" t="s">
        <v>21</v>
      </c>
      <c r="B51" s="52"/>
      <c r="C51" s="138" t="s">
        <v>150</v>
      </c>
      <c r="D51" s="138" t="s">
        <v>150</v>
      </c>
      <c r="E51" s="123" t="s">
        <v>150</v>
      </c>
      <c r="F51" s="138" t="s">
        <v>150</v>
      </c>
      <c r="G51" s="139" t="s">
        <v>150</v>
      </c>
      <c r="H51" s="119"/>
      <c r="I51" s="138">
        <v>49.859109999999994</v>
      </c>
      <c r="J51" s="138">
        <v>2.3799299999999874</v>
      </c>
      <c r="K51" s="123">
        <v>5.0125760385920461</v>
      </c>
      <c r="L51" s="138">
        <v>5.6066899999999933</v>
      </c>
      <c r="M51" s="139">
        <v>12.669792974033946</v>
      </c>
    </row>
    <row r="52" spans="1:13">
      <c r="A52" s="47" t="s">
        <v>22</v>
      </c>
      <c r="B52" s="52"/>
      <c r="C52" s="131" t="s">
        <v>150</v>
      </c>
      <c r="D52" s="131" t="s">
        <v>150</v>
      </c>
      <c r="E52" s="118" t="s">
        <v>150</v>
      </c>
      <c r="F52" s="131" t="s">
        <v>150</v>
      </c>
      <c r="G52" s="120" t="s">
        <v>150</v>
      </c>
      <c r="H52" s="119"/>
      <c r="I52" s="131">
        <v>43.487690000000001</v>
      </c>
      <c r="J52" s="131">
        <v>-2.0482900000000015</v>
      </c>
      <c r="K52" s="118">
        <v>-4.4981792419972102</v>
      </c>
      <c r="L52" s="131">
        <v>2.5647900000000021</v>
      </c>
      <c r="M52" s="120">
        <v>6.2673710807396406</v>
      </c>
    </row>
    <row r="53" spans="1:13">
      <c r="A53" s="49" t="s">
        <v>23</v>
      </c>
      <c r="B53" s="52"/>
      <c r="C53" s="140" t="s">
        <v>150</v>
      </c>
      <c r="D53" s="140" t="s">
        <v>150</v>
      </c>
      <c r="E53" s="123" t="s">
        <v>150</v>
      </c>
      <c r="F53" s="140" t="s">
        <v>150</v>
      </c>
      <c r="G53" s="139" t="s">
        <v>150</v>
      </c>
      <c r="H53" s="119"/>
      <c r="I53" s="140">
        <v>7.9646800000000004</v>
      </c>
      <c r="J53" s="140">
        <v>1.2051000000000007</v>
      </c>
      <c r="K53" s="123">
        <v>17.828030735637434</v>
      </c>
      <c r="L53" s="140">
        <v>3.2652799999999997</v>
      </c>
      <c r="M53" s="139">
        <v>69.482912712261125</v>
      </c>
    </row>
    <row r="54" spans="1:13">
      <c r="A54" s="47" t="s">
        <v>24</v>
      </c>
      <c r="B54" s="52"/>
      <c r="C54" s="131">
        <v>66.654589999999999</v>
      </c>
      <c r="D54" s="131">
        <v>-12.279240000000016</v>
      </c>
      <c r="E54" s="118">
        <v>-15.556371710330049</v>
      </c>
      <c r="F54" s="131">
        <v>-1.5246999999999957</v>
      </c>
      <c r="G54" s="120">
        <v>-2.2363095890262215</v>
      </c>
      <c r="H54" s="119"/>
      <c r="I54" s="131">
        <v>551.94249000000002</v>
      </c>
      <c r="J54" s="131">
        <v>-76.572639999999978</v>
      </c>
      <c r="K54" s="118">
        <v>-12.183102099706012</v>
      </c>
      <c r="L54" s="131">
        <v>-12.777379999999994</v>
      </c>
      <c r="M54" s="120">
        <v>-2.2626049974122555</v>
      </c>
    </row>
    <row r="55" spans="1:13" ht="12.75" customHeight="1">
      <c r="A55" s="49" t="s">
        <v>449</v>
      </c>
      <c r="B55" s="52"/>
      <c r="C55" s="138">
        <v>54.961379999999998</v>
      </c>
      <c r="D55" s="138">
        <v>-3.137350000000005</v>
      </c>
      <c r="E55" s="123">
        <v>-5.4000319800450107</v>
      </c>
      <c r="F55" s="138">
        <v>-24.105720000000012</v>
      </c>
      <c r="G55" s="139">
        <v>-30.48767439301556</v>
      </c>
      <c r="H55" s="119"/>
      <c r="I55" s="138">
        <v>538.17998000000011</v>
      </c>
      <c r="J55" s="138">
        <v>8.3740900000001375</v>
      </c>
      <c r="K55" s="123">
        <v>1.5805958669127174</v>
      </c>
      <c r="L55" s="138">
        <v>-36.086939999999913</v>
      </c>
      <c r="M55" s="139">
        <v>-6.2840011749240077</v>
      </c>
    </row>
    <row r="56" spans="1:13" ht="13" thickBot="1">
      <c r="A56" s="77" t="s">
        <v>25</v>
      </c>
      <c r="B56" s="146"/>
      <c r="C56" s="147">
        <v>11.59895</v>
      </c>
      <c r="D56" s="147">
        <v>-7.351840000000001</v>
      </c>
      <c r="E56" s="148">
        <v>-38.794372160738419</v>
      </c>
      <c r="F56" s="147">
        <v>-1.6273</v>
      </c>
      <c r="G56" s="150">
        <v>-12.303562990265569</v>
      </c>
      <c r="H56" s="149"/>
      <c r="I56" s="147">
        <v>132.36214000000001</v>
      </c>
      <c r="J56" s="147">
        <v>-42.295680000000004</v>
      </c>
      <c r="K56" s="148">
        <v>-24.216310497863766</v>
      </c>
      <c r="L56" s="147">
        <v>-1.3965399999999875</v>
      </c>
      <c r="M56" s="150">
        <v>-1.0440742985800902</v>
      </c>
    </row>
    <row r="57" spans="1:13" ht="4.5" customHeight="1" thickTop="1"/>
    <row r="58" spans="1:13">
      <c r="A58" s="771" t="s">
        <v>401</v>
      </c>
      <c r="B58" s="813"/>
      <c r="C58" s="813"/>
      <c r="D58" s="813"/>
      <c r="E58" s="813"/>
      <c r="F58" s="813"/>
      <c r="G58" s="356"/>
      <c r="H58" s="356"/>
      <c r="I58" s="356"/>
      <c r="J58" s="356"/>
      <c r="K58" s="356"/>
      <c r="L58" s="356"/>
      <c r="M58" s="777" t="s">
        <v>519</v>
      </c>
    </row>
    <row r="60" spans="1:13">
      <c r="A60" s="1233" t="s">
        <v>411</v>
      </c>
      <c r="B60" s="1233"/>
      <c r="C60" s="1233"/>
      <c r="D60" s="1233"/>
      <c r="E60" s="1233"/>
      <c r="F60" s="1233"/>
      <c r="G60" s="1233"/>
      <c r="H60" s="1233"/>
      <c r="I60" s="1233"/>
      <c r="J60" s="1233"/>
      <c r="K60" s="1233"/>
      <c r="L60" s="1233"/>
      <c r="M60" s="1233"/>
    </row>
    <row r="61" spans="1:13">
      <c r="A61" s="1233"/>
      <c r="B61" s="1233"/>
      <c r="C61" s="1233"/>
      <c r="D61" s="1233"/>
      <c r="E61" s="1233"/>
      <c r="F61" s="1233"/>
      <c r="G61" s="1233"/>
      <c r="H61" s="1233"/>
      <c r="I61" s="1233"/>
      <c r="J61" s="1233"/>
      <c r="K61" s="1233"/>
      <c r="L61" s="1233"/>
      <c r="M61" s="1233"/>
    </row>
    <row r="62" spans="1:13">
      <c r="A62" s="1233"/>
      <c r="B62" s="1233"/>
      <c r="C62" s="1233"/>
      <c r="D62" s="1233"/>
      <c r="E62" s="1233"/>
      <c r="F62" s="1233"/>
      <c r="G62" s="1233"/>
      <c r="H62" s="1233"/>
      <c r="I62" s="1233"/>
      <c r="J62" s="1233"/>
      <c r="K62" s="1233"/>
      <c r="L62" s="1233"/>
      <c r="M62" s="1233"/>
    </row>
    <row r="71" ht="13.65" customHeight="1"/>
  </sheetData>
  <mergeCells count="11">
    <mergeCell ref="A60:M62"/>
    <mergeCell ref="A2:M2"/>
    <mergeCell ref="A5:A7"/>
    <mergeCell ref="C5:G5"/>
    <mergeCell ref="I5:M5"/>
    <mergeCell ref="C6:C7"/>
    <mergeCell ref="D6:E6"/>
    <mergeCell ref="F6:G6"/>
    <mergeCell ref="I6:I7"/>
    <mergeCell ref="J6:K6"/>
    <mergeCell ref="L6:M6"/>
  </mergeCells>
  <hyperlinks>
    <hyperlink ref="M4" location="'Indice tablas Mujeres'!A1" display="Indice" xr:uid="{00000000-0004-0000-05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4" orientation="portrait" r:id="rId1"/>
  <headerFooter differentFirst="1">
    <oddFooter>&amp;C&amp;P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CD9BCD"/>
    <pageSetUpPr fitToPage="1"/>
  </sheetPr>
  <dimension ref="A1:P71"/>
  <sheetViews>
    <sheetView view="pageBreakPreview" zoomScaleNormal="100" zoomScaleSheetLayoutView="100" workbookViewId="0">
      <selection activeCell="A2" sqref="A2:M2"/>
    </sheetView>
  </sheetViews>
  <sheetFormatPr baseColWidth="10" defaultColWidth="11.453125" defaultRowHeight="12.5"/>
  <cols>
    <col min="1" max="1" width="24.453125" style="82" customWidth="1"/>
    <col min="2" max="2" width="1.453125" style="82" customWidth="1"/>
    <col min="3" max="6" width="7.54296875" style="82" customWidth="1"/>
    <col min="7" max="7" width="7.54296875" style="2" customWidth="1"/>
    <col min="8" max="8" width="1.453125" style="2" customWidth="1"/>
    <col min="9" max="13" width="7.54296875" style="2" customWidth="1"/>
    <col min="14" max="16384" width="11.453125" style="2"/>
  </cols>
  <sheetData>
    <row r="1" spans="1:16" customFormat="1" ht="70.5" customHeight="1">
      <c r="A1" s="767" t="s">
        <v>548</v>
      </c>
      <c r="E1" s="270"/>
      <c r="F1" s="270"/>
      <c r="G1" s="270"/>
      <c r="H1" s="270"/>
      <c r="I1" s="270"/>
    </row>
    <row r="2" spans="1:16" ht="15.5">
      <c r="A2" s="1239" t="s">
        <v>526</v>
      </c>
      <c r="B2" s="1239"/>
      <c r="C2" s="1239"/>
      <c r="D2" s="1239"/>
      <c r="E2" s="1239"/>
      <c r="F2" s="1239"/>
      <c r="G2" s="1239"/>
      <c r="H2" s="1239"/>
      <c r="I2" s="1239"/>
      <c r="J2" s="1239"/>
      <c r="K2" s="1239"/>
      <c r="L2" s="1239"/>
      <c r="M2" s="1239"/>
    </row>
    <row r="3" spans="1:16" ht="15.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926" t="s">
        <v>212</v>
      </c>
    </row>
    <row r="4" spans="1:16" ht="5.25" customHeight="1">
      <c r="A4" s="3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6">
      <c r="A5" s="1237" t="s">
        <v>36</v>
      </c>
      <c r="B5" s="507"/>
      <c r="C5" s="1250" t="s">
        <v>0</v>
      </c>
      <c r="D5" s="1250"/>
      <c r="E5" s="1250"/>
      <c r="F5" s="1250"/>
      <c r="G5" s="1250"/>
      <c r="H5" s="507"/>
      <c r="I5" s="1250" t="s">
        <v>27</v>
      </c>
      <c r="J5" s="1250"/>
      <c r="K5" s="1250"/>
      <c r="L5" s="1250"/>
      <c r="M5" s="1251"/>
    </row>
    <row r="6" spans="1:16" ht="22.65" customHeight="1">
      <c r="A6" s="1249" t="s">
        <v>36</v>
      </c>
      <c r="B6" s="4"/>
      <c r="C6" s="1252" t="s">
        <v>28</v>
      </c>
      <c r="D6" s="1253" t="s">
        <v>29</v>
      </c>
      <c r="E6" s="1253"/>
      <c r="F6" s="1253" t="s">
        <v>30</v>
      </c>
      <c r="G6" s="1253"/>
      <c r="H6" s="4"/>
      <c r="I6" s="1253" t="s">
        <v>28</v>
      </c>
      <c r="J6" s="1253" t="s">
        <v>29</v>
      </c>
      <c r="K6" s="1253"/>
      <c r="L6" s="1253" t="s">
        <v>37</v>
      </c>
      <c r="M6" s="1254"/>
    </row>
    <row r="7" spans="1:16">
      <c r="A7" s="1249"/>
      <c r="B7" s="4"/>
      <c r="C7" s="1252"/>
      <c r="D7" s="5" t="s">
        <v>31</v>
      </c>
      <c r="E7" s="6" t="s">
        <v>2</v>
      </c>
      <c r="F7" s="5" t="s">
        <v>31</v>
      </c>
      <c r="G7" s="6" t="s">
        <v>2</v>
      </c>
      <c r="H7" s="4"/>
      <c r="I7" s="1253"/>
      <c r="J7" s="5" t="s">
        <v>31</v>
      </c>
      <c r="K7" s="6" t="s">
        <v>2</v>
      </c>
      <c r="L7" s="5" t="s">
        <v>31</v>
      </c>
      <c r="M7" s="7" t="s">
        <v>2</v>
      </c>
    </row>
    <row r="8" spans="1:16">
      <c r="A8" s="8"/>
      <c r="B8" s="4"/>
      <c r="C8" s="4"/>
      <c r="D8" s="9"/>
      <c r="E8" s="10"/>
      <c r="F8" s="9"/>
      <c r="G8" s="10"/>
      <c r="H8" s="11"/>
      <c r="I8" s="4"/>
      <c r="J8" s="9"/>
      <c r="K8" s="10"/>
      <c r="L8" s="85"/>
      <c r="M8" s="12"/>
    </row>
    <row r="9" spans="1:16">
      <c r="A9" s="13" t="s">
        <v>32</v>
      </c>
      <c r="B9" s="14"/>
      <c r="C9" s="15">
        <v>2901.5534500000003</v>
      </c>
      <c r="D9" s="15">
        <v>13.44713000000047</v>
      </c>
      <c r="E9" s="16">
        <v>0.46560370395230016</v>
      </c>
      <c r="F9" s="15">
        <v>45.943980000000465</v>
      </c>
      <c r="G9" s="16">
        <v>1.6089027747901561</v>
      </c>
      <c r="H9" s="86"/>
      <c r="I9" s="15">
        <v>20612.745600000002</v>
      </c>
      <c r="J9" s="15">
        <v>82.33726000000388</v>
      </c>
      <c r="K9" s="16">
        <v>0.40105027935359561</v>
      </c>
      <c r="L9" s="15">
        <v>290.25861000000441</v>
      </c>
      <c r="M9" s="18">
        <v>1.4282632344300714</v>
      </c>
      <c r="O9" s="1005"/>
      <c r="P9" s="1004"/>
    </row>
    <row r="10" spans="1:16">
      <c r="A10" s="19" t="s">
        <v>33</v>
      </c>
      <c r="B10" s="20"/>
      <c r="C10" s="21">
        <v>501.51621</v>
      </c>
      <c r="D10" s="21">
        <v>21.045770000000005</v>
      </c>
      <c r="E10" s="22">
        <v>4.3802424140806666</v>
      </c>
      <c r="F10" s="21">
        <v>36.535050000000012</v>
      </c>
      <c r="G10" s="22">
        <v>7.8573183481240427</v>
      </c>
      <c r="H10" s="87"/>
      <c r="I10" s="21">
        <v>2919.3585499999999</v>
      </c>
      <c r="J10" s="21">
        <v>62.077170000000024</v>
      </c>
      <c r="K10" s="22">
        <v>2.1725956160467481</v>
      </c>
      <c r="L10" s="21">
        <v>180.2212499999996</v>
      </c>
      <c r="M10" s="23">
        <v>6.579489461882746</v>
      </c>
      <c r="P10" s="1004"/>
    </row>
    <row r="11" spans="1:16">
      <c r="A11" s="24"/>
      <c r="B11" s="25"/>
      <c r="C11" s="88"/>
      <c r="D11" s="88"/>
      <c r="E11" s="26"/>
      <c r="F11" s="88"/>
      <c r="G11" s="26"/>
      <c r="H11" s="89"/>
      <c r="I11" s="88"/>
      <c r="J11" s="88"/>
      <c r="K11" s="26"/>
      <c r="L11" s="88"/>
      <c r="M11" s="27"/>
    </row>
    <row r="12" spans="1:16">
      <c r="A12" s="13" t="s">
        <v>434</v>
      </c>
      <c r="B12" s="90"/>
      <c r="C12" s="91">
        <v>1957.3887800000002</v>
      </c>
      <c r="D12" s="91">
        <v>22.451060000000098</v>
      </c>
      <c r="E12" s="92">
        <v>1.1602988441405802</v>
      </c>
      <c r="F12" s="91">
        <v>12.196170000000166</v>
      </c>
      <c r="G12" s="92">
        <v>0.62699035238470113</v>
      </c>
      <c r="H12" s="93"/>
      <c r="I12" s="91">
        <v>13159.118989999999</v>
      </c>
      <c r="J12" s="91">
        <v>-6.7463000000025204</v>
      </c>
      <c r="K12" s="92">
        <v>-5.1240840244101568E-2</v>
      </c>
      <c r="L12" s="91">
        <v>219.63713999999891</v>
      </c>
      <c r="M12" s="94">
        <v>1.6974183552798052</v>
      </c>
    </row>
    <row r="13" spans="1:16">
      <c r="A13" s="28" t="s">
        <v>33</v>
      </c>
      <c r="B13" s="29"/>
      <c r="C13" s="30">
        <v>397.06167000000005</v>
      </c>
      <c r="D13" s="30">
        <v>16.356110000000058</v>
      </c>
      <c r="E13" s="31">
        <v>4.2962624449193907</v>
      </c>
      <c r="F13" s="30">
        <v>2.0081600000000321</v>
      </c>
      <c r="G13" s="31">
        <v>0.50832607461202717</v>
      </c>
      <c r="H13" s="95"/>
      <c r="I13" s="30">
        <v>2233.9701599999999</v>
      </c>
      <c r="J13" s="30">
        <v>57.65050999999994</v>
      </c>
      <c r="K13" s="31">
        <v>2.6489909237367746</v>
      </c>
      <c r="L13" s="30">
        <v>112.80440999999973</v>
      </c>
      <c r="M13" s="60">
        <v>5.3180384418332105</v>
      </c>
    </row>
    <row r="14" spans="1:16">
      <c r="A14" s="33" t="s">
        <v>435</v>
      </c>
      <c r="B14" s="34"/>
      <c r="C14" s="35">
        <v>67.460028351364684</v>
      </c>
      <c r="D14" s="35">
        <v>0.46326626540378868</v>
      </c>
      <c r="E14" s="36"/>
      <c r="F14" s="35">
        <v>-0.65827110223672491</v>
      </c>
      <c r="G14" s="36"/>
      <c r="H14" s="37"/>
      <c r="I14" s="35">
        <v>63.839719585924541</v>
      </c>
      <c r="J14" s="35">
        <v>-0.28888941182519545</v>
      </c>
      <c r="K14" s="36"/>
      <c r="L14" s="35">
        <v>0.16895991774476471</v>
      </c>
      <c r="M14" s="74"/>
    </row>
    <row r="15" spans="1:16">
      <c r="A15" s="28" t="s">
        <v>436</v>
      </c>
      <c r="B15" s="29"/>
      <c r="C15" s="31">
        <v>82.444196803783967</v>
      </c>
      <c r="D15" s="31">
        <v>0.56615642852649728</v>
      </c>
      <c r="E15" s="40"/>
      <c r="F15" s="31">
        <v>-0.53346238868009266</v>
      </c>
      <c r="G15" s="40"/>
      <c r="H15" s="31"/>
      <c r="I15" s="31">
        <v>80.077504910939425</v>
      </c>
      <c r="J15" s="31">
        <v>-0.33034828875973687</v>
      </c>
      <c r="K15" s="40"/>
      <c r="L15" s="31">
        <v>0.37097423521258577</v>
      </c>
      <c r="M15" s="39"/>
    </row>
    <row r="16" spans="1:16" ht="20">
      <c r="A16" s="33" t="s">
        <v>437</v>
      </c>
      <c r="B16" s="29"/>
      <c r="C16" s="35">
        <v>79.172250484186748</v>
      </c>
      <c r="D16" s="35">
        <v>-6.3749965705653722E-2</v>
      </c>
      <c r="E16" s="42"/>
      <c r="F16" s="35">
        <v>-5.7889359002250558</v>
      </c>
      <c r="G16" s="42"/>
      <c r="H16" s="31"/>
      <c r="I16" s="35">
        <v>76.522637481442615</v>
      </c>
      <c r="J16" s="35">
        <v>0.35514256009888356</v>
      </c>
      <c r="K16" s="42"/>
      <c r="L16" s="35">
        <v>-0.91655295271341686</v>
      </c>
      <c r="M16" s="50"/>
    </row>
    <row r="17" spans="1:13">
      <c r="A17" s="43"/>
      <c r="B17" s="44"/>
      <c r="C17" s="96"/>
      <c r="D17" s="96"/>
      <c r="E17" s="45"/>
      <c r="F17" s="96"/>
      <c r="G17" s="45"/>
      <c r="H17" s="97"/>
      <c r="I17" s="96"/>
      <c r="J17" s="96"/>
      <c r="K17" s="45"/>
      <c r="L17" s="96"/>
      <c r="M17" s="46"/>
    </row>
    <row r="18" spans="1:13">
      <c r="A18" s="13" t="s">
        <v>438</v>
      </c>
      <c r="B18" s="90"/>
      <c r="C18" s="91">
        <v>1823.5818300000001</v>
      </c>
      <c r="D18" s="91">
        <v>36.360299999999825</v>
      </c>
      <c r="E18" s="92">
        <v>2.034459600539829</v>
      </c>
      <c r="F18" s="91">
        <v>41.677790000000186</v>
      </c>
      <c r="G18" s="92">
        <v>2.33894693902822</v>
      </c>
      <c r="H18" s="93"/>
      <c r="I18" s="91">
        <v>12005.79262</v>
      </c>
      <c r="J18" s="91">
        <v>20.357489999998506</v>
      </c>
      <c r="K18" s="92">
        <v>0.16985190591072435</v>
      </c>
      <c r="L18" s="91">
        <v>299.17351000000053</v>
      </c>
      <c r="M18" s="94">
        <v>2.5555927564470022</v>
      </c>
    </row>
    <row r="19" spans="1:13">
      <c r="A19" s="47" t="s">
        <v>34</v>
      </c>
      <c r="B19" s="29"/>
      <c r="C19" s="30">
        <v>369.69658000000004</v>
      </c>
      <c r="D19" s="30">
        <v>28.96076000000005</v>
      </c>
      <c r="E19" s="31">
        <v>8.4994762217837998</v>
      </c>
      <c r="F19" s="30">
        <v>18.847660000000019</v>
      </c>
      <c r="G19" s="31">
        <v>5.3720159663025377</v>
      </c>
      <c r="H19" s="95"/>
      <c r="I19" s="30">
        <v>1973.3131100000001</v>
      </c>
      <c r="J19" s="30">
        <v>78.692820000000211</v>
      </c>
      <c r="K19" s="31">
        <v>4.153487662691516</v>
      </c>
      <c r="L19" s="30">
        <v>150.29792999999995</v>
      </c>
      <c r="M19" s="60">
        <v>8.2444694728213914</v>
      </c>
    </row>
    <row r="20" spans="1:13">
      <c r="A20" s="49" t="s">
        <v>439</v>
      </c>
      <c r="B20" s="29"/>
      <c r="C20" s="35">
        <v>76.824612677684385</v>
      </c>
      <c r="D20" s="35">
        <v>1.202766731131959</v>
      </c>
      <c r="E20" s="36"/>
      <c r="F20" s="35">
        <v>0.83391459987036853</v>
      </c>
      <c r="G20" s="36"/>
      <c r="H20" s="31"/>
      <c r="I20" s="35">
        <v>73.004533774150318</v>
      </c>
      <c r="J20" s="35">
        <v>-0.11061673140841322</v>
      </c>
      <c r="K20" s="36"/>
      <c r="L20" s="35">
        <v>0.94714228204675521</v>
      </c>
      <c r="M20" s="74"/>
    </row>
    <row r="21" spans="1:13">
      <c r="A21" s="47" t="s">
        <v>440</v>
      </c>
      <c r="B21" s="29"/>
      <c r="C21" s="31">
        <v>76.187313758967122</v>
      </c>
      <c r="D21" s="31">
        <v>0.9825225101433972</v>
      </c>
      <c r="E21" s="40"/>
      <c r="F21" s="31">
        <v>2.2503427877294087</v>
      </c>
      <c r="G21" s="40"/>
      <c r="H21" s="31"/>
      <c r="I21" s="31">
        <v>69.319241634615736</v>
      </c>
      <c r="J21" s="31">
        <v>0.727285586151595</v>
      </c>
      <c r="K21" s="810"/>
      <c r="L21" s="31">
        <v>0.8613003599668474</v>
      </c>
      <c r="M21" s="39"/>
    </row>
    <row r="22" spans="1:13">
      <c r="A22" s="49" t="s">
        <v>441</v>
      </c>
      <c r="B22" s="29"/>
      <c r="C22" s="35">
        <v>47.578471180497409</v>
      </c>
      <c r="D22" s="35">
        <v>1.1375222006621613</v>
      </c>
      <c r="E22" s="40"/>
      <c r="F22" s="35">
        <v>-0.94353780620772909</v>
      </c>
      <c r="G22" s="40"/>
      <c r="H22" s="31"/>
      <c r="I22" s="35">
        <v>46.088529620479925</v>
      </c>
      <c r="J22" s="35">
        <v>-1.9121299346767699</v>
      </c>
      <c r="K22" s="40"/>
      <c r="L22" s="35">
        <v>1.2860257331736733</v>
      </c>
      <c r="M22" s="39"/>
    </row>
    <row r="23" spans="1:13">
      <c r="A23" s="47" t="s">
        <v>442</v>
      </c>
      <c r="B23" s="29"/>
      <c r="C23" s="31">
        <v>73.715778798057201</v>
      </c>
      <c r="D23" s="31">
        <v>2.7986543231363186</v>
      </c>
      <c r="E23" s="42"/>
      <c r="F23" s="31">
        <v>-1.7386589688407099</v>
      </c>
      <c r="G23" s="42"/>
      <c r="H23" s="31"/>
      <c r="I23" s="31">
        <v>67.594064798926468</v>
      </c>
      <c r="J23" s="31">
        <v>1.2855694837048333</v>
      </c>
      <c r="K23" s="42"/>
      <c r="L23" s="31">
        <v>1.0397091629384505</v>
      </c>
      <c r="M23" s="50"/>
    </row>
    <row r="24" spans="1:13">
      <c r="A24" s="51" t="s">
        <v>4</v>
      </c>
      <c r="B24" s="29"/>
      <c r="C24" s="98"/>
      <c r="D24" s="99"/>
      <c r="E24" s="100"/>
      <c r="F24" s="99"/>
      <c r="G24" s="101"/>
      <c r="H24" s="95"/>
      <c r="I24" s="98"/>
      <c r="J24" s="99"/>
      <c r="K24" s="100"/>
      <c r="L24" s="99"/>
      <c r="M24" s="102"/>
    </row>
    <row r="25" spans="1:13">
      <c r="A25" s="47" t="s">
        <v>5</v>
      </c>
      <c r="B25" s="29"/>
      <c r="C25" s="30">
        <v>5.0208700000000004</v>
      </c>
      <c r="D25" s="30">
        <v>-0.37889999999999979</v>
      </c>
      <c r="E25" s="31">
        <v>-7.0169655374210338</v>
      </c>
      <c r="F25" s="30">
        <v>-3.8754399999999993</v>
      </c>
      <c r="G25" s="31">
        <v>-43.562330898990702</v>
      </c>
      <c r="H25" s="95"/>
      <c r="I25" s="30">
        <v>583.36083999999994</v>
      </c>
      <c r="J25" s="30">
        <v>21.597440000000006</v>
      </c>
      <c r="K25" s="59">
        <v>3.8445794083416627</v>
      </c>
      <c r="L25" s="30">
        <v>46.172629999999913</v>
      </c>
      <c r="M25" s="60">
        <v>8.5952426245542348</v>
      </c>
    </row>
    <row r="26" spans="1:13">
      <c r="A26" s="49" t="s">
        <v>6</v>
      </c>
      <c r="B26" s="29"/>
      <c r="C26" s="61">
        <v>198.34863999999999</v>
      </c>
      <c r="D26" s="61">
        <v>-16.645510000000002</v>
      </c>
      <c r="E26" s="35">
        <v>-7.7423083372268513</v>
      </c>
      <c r="F26" s="61">
        <v>3.6634200000000021</v>
      </c>
      <c r="G26" s="35">
        <v>1.8817144927591332</v>
      </c>
      <c r="H26" s="95"/>
      <c r="I26" s="61">
        <v>2162.2677699999999</v>
      </c>
      <c r="J26" s="61">
        <v>-30.981119999999919</v>
      </c>
      <c r="K26" s="35">
        <v>-1.4125674537557806</v>
      </c>
      <c r="L26" s="61">
        <v>63.833879999999681</v>
      </c>
      <c r="M26" s="62">
        <v>3.0419771766076305</v>
      </c>
    </row>
    <row r="27" spans="1:13">
      <c r="A27" s="47" t="s">
        <v>7</v>
      </c>
      <c r="B27" s="29"/>
      <c r="C27" s="30">
        <v>197.92925</v>
      </c>
      <c r="D27" s="30">
        <v>-7.3614500000000191</v>
      </c>
      <c r="E27" s="31">
        <v>-3.5858662861980686</v>
      </c>
      <c r="F27" s="30">
        <v>7.284089999999992</v>
      </c>
      <c r="G27" s="31">
        <v>3.8207578938799136</v>
      </c>
      <c r="H27" s="95"/>
      <c r="I27" s="30">
        <v>1398.4856400000001</v>
      </c>
      <c r="J27" s="30">
        <v>3.9873600000000806</v>
      </c>
      <c r="K27" s="31">
        <v>0.28593509631292485</v>
      </c>
      <c r="L27" s="30">
        <v>51.824130000000196</v>
      </c>
      <c r="M27" s="60">
        <v>3.8483412212472161</v>
      </c>
    </row>
    <row r="28" spans="1:13">
      <c r="A28" s="49" t="s">
        <v>8</v>
      </c>
      <c r="B28" s="29"/>
      <c r="C28" s="61">
        <v>1422.28307</v>
      </c>
      <c r="D28" s="61">
        <v>60.746159999999918</v>
      </c>
      <c r="E28" s="35">
        <v>4.461587457074514</v>
      </c>
      <c r="F28" s="61">
        <v>34.605720000000019</v>
      </c>
      <c r="G28" s="35">
        <v>2.4937871905165867</v>
      </c>
      <c r="H28" s="95"/>
      <c r="I28" s="61">
        <v>7861.6783699999987</v>
      </c>
      <c r="J28" s="61">
        <v>25.753809999997429</v>
      </c>
      <c r="K28" s="35">
        <v>0.32866332240438806</v>
      </c>
      <c r="L28" s="61">
        <v>137.34286999999949</v>
      </c>
      <c r="M28" s="62">
        <v>1.7780541769579987</v>
      </c>
    </row>
    <row r="29" spans="1:13">
      <c r="A29" s="63" t="s">
        <v>9</v>
      </c>
      <c r="B29" s="29"/>
      <c r="C29" s="30"/>
      <c r="D29" s="30"/>
      <c r="E29" s="31"/>
      <c r="F29" s="30"/>
      <c r="G29" s="31"/>
      <c r="H29" s="95"/>
      <c r="I29" s="30"/>
      <c r="J29" s="30"/>
      <c r="K29" s="814"/>
      <c r="L29" s="30"/>
      <c r="M29" s="60"/>
    </row>
    <row r="30" spans="1:13">
      <c r="A30" s="49" t="s">
        <v>10</v>
      </c>
      <c r="B30" s="29"/>
      <c r="C30" s="61">
        <v>1667.1822499999998</v>
      </c>
      <c r="D30" s="61">
        <v>1.0771899999999732</v>
      </c>
      <c r="E30" s="35">
        <v>6.4653185796096996E-2</v>
      </c>
      <c r="F30" s="61">
        <v>7.117319999999836</v>
      </c>
      <c r="G30" s="35">
        <v>0.42873744703466726</v>
      </c>
      <c r="H30" s="95"/>
      <c r="I30" s="61">
        <v>11166.82748</v>
      </c>
      <c r="J30" s="61">
        <v>-15.069830000000366</v>
      </c>
      <c r="K30" s="35">
        <v>-0.1347698836987474</v>
      </c>
      <c r="L30" s="61">
        <v>266.57122999999956</v>
      </c>
      <c r="M30" s="62">
        <v>2.4455501218147928</v>
      </c>
    </row>
    <row r="31" spans="1:13">
      <c r="A31" s="47" t="s">
        <v>11</v>
      </c>
      <c r="B31" s="29"/>
      <c r="C31" s="30">
        <v>156.39957999999999</v>
      </c>
      <c r="D31" s="30">
        <v>35.283109999999994</v>
      </c>
      <c r="E31" s="31">
        <v>29.131554114811962</v>
      </c>
      <c r="F31" s="30">
        <v>34.560469999999995</v>
      </c>
      <c r="G31" s="31">
        <v>28.365661896249897</v>
      </c>
      <c r="H31" s="95"/>
      <c r="I31" s="30">
        <v>838.96513999999991</v>
      </c>
      <c r="J31" s="30">
        <v>35.427319999999895</v>
      </c>
      <c r="K31" s="31">
        <v>4.4089175541233265</v>
      </c>
      <c r="L31" s="30">
        <v>32.602279999999951</v>
      </c>
      <c r="M31" s="60">
        <v>4.0431276807565206</v>
      </c>
    </row>
    <row r="32" spans="1:13" s="66" customFormat="1" ht="13">
      <c r="A32" s="51" t="s">
        <v>12</v>
      </c>
      <c r="B32" s="29"/>
      <c r="C32" s="98"/>
      <c r="D32" s="99"/>
      <c r="E32" s="100"/>
      <c r="F32" s="99"/>
      <c r="G32" s="101"/>
      <c r="H32" s="95"/>
      <c r="I32" s="98"/>
      <c r="J32" s="99"/>
      <c r="K32" s="100"/>
      <c r="L32" s="99"/>
      <c r="M32" s="102"/>
    </row>
    <row r="33" spans="1:14" s="66" customFormat="1" ht="13">
      <c r="A33" s="47" t="s">
        <v>13</v>
      </c>
      <c r="B33" s="29"/>
      <c r="C33" s="30">
        <v>253.27298999999999</v>
      </c>
      <c r="D33" s="30">
        <v>7.916579999999982</v>
      </c>
      <c r="E33" s="31">
        <v>3.2265633492110442</v>
      </c>
      <c r="F33" s="30">
        <v>-9.8908699999999499</v>
      </c>
      <c r="G33" s="31">
        <v>-3.7584454035595738</v>
      </c>
      <c r="H33" s="95"/>
      <c r="I33" s="30">
        <v>2131.1776</v>
      </c>
      <c r="J33" s="30">
        <v>17.775429999999687</v>
      </c>
      <c r="K33" s="31">
        <v>0.8410812789124601</v>
      </c>
      <c r="L33" s="30">
        <v>21.271060000000034</v>
      </c>
      <c r="M33" s="60">
        <v>1.0081517639165209</v>
      </c>
    </row>
    <row r="34" spans="1:14">
      <c r="A34" s="49" t="s">
        <v>35</v>
      </c>
      <c r="B34" s="29"/>
      <c r="C34" s="61">
        <v>1570.3088399999999</v>
      </c>
      <c r="D34" s="61">
        <v>28.443719999999985</v>
      </c>
      <c r="E34" s="35">
        <v>1.844760584505601</v>
      </c>
      <c r="F34" s="61">
        <v>51.568659999999909</v>
      </c>
      <c r="G34" s="35">
        <v>3.395489279805576</v>
      </c>
      <c r="H34" s="95"/>
      <c r="I34" s="61">
        <v>9874.6150199999993</v>
      </c>
      <c r="J34" s="61">
        <v>2.582059999998819</v>
      </c>
      <c r="K34" s="35">
        <v>2.615530165327587E-2</v>
      </c>
      <c r="L34" s="61">
        <v>277.90244999999959</v>
      </c>
      <c r="M34" s="62">
        <v>2.895808830085651</v>
      </c>
    </row>
    <row r="35" spans="1:14">
      <c r="A35" s="47" t="s">
        <v>14</v>
      </c>
      <c r="B35" s="29"/>
      <c r="C35" s="30">
        <v>199.97627</v>
      </c>
      <c r="D35" s="30">
        <v>-2.6460799999999836</v>
      </c>
      <c r="E35" s="31">
        <v>-1.3059171409274366</v>
      </c>
      <c r="F35" s="30">
        <v>-6.3677700000000073</v>
      </c>
      <c r="G35" s="31">
        <v>-3.0859965715510889</v>
      </c>
      <c r="H35" s="95"/>
      <c r="I35" s="30">
        <v>1507.6451999999999</v>
      </c>
      <c r="J35" s="30">
        <v>32.638989999999922</v>
      </c>
      <c r="K35" s="31">
        <v>2.2128035650778664</v>
      </c>
      <c r="L35" s="30">
        <v>-26.822770000000219</v>
      </c>
      <c r="M35" s="60">
        <v>-1.7480175881416551</v>
      </c>
    </row>
    <row r="36" spans="1:14">
      <c r="A36" s="49" t="s">
        <v>15</v>
      </c>
      <c r="B36" s="29"/>
      <c r="C36" s="61">
        <v>1370.33257</v>
      </c>
      <c r="D36" s="61">
        <v>31.089799999999968</v>
      </c>
      <c r="E36" s="35">
        <v>2.3214461706595562</v>
      </c>
      <c r="F36" s="61">
        <v>57.9364300000002</v>
      </c>
      <c r="G36" s="35">
        <v>4.414553520402781</v>
      </c>
      <c r="H36" s="95"/>
      <c r="I36" s="61">
        <v>8366.9698200000003</v>
      </c>
      <c r="J36" s="61">
        <v>-30.056930000000648</v>
      </c>
      <c r="K36" s="35">
        <v>-0.35794729366558997</v>
      </c>
      <c r="L36" s="61">
        <v>304.72521999999935</v>
      </c>
      <c r="M36" s="62">
        <v>3.7796573425718107</v>
      </c>
    </row>
    <row r="37" spans="1:14">
      <c r="A37" s="47" t="s">
        <v>16</v>
      </c>
      <c r="B37" s="29"/>
      <c r="C37" s="31">
        <v>86.111235271520556</v>
      </c>
      <c r="D37" s="31">
        <v>-0.16039329374184774</v>
      </c>
      <c r="E37" s="35"/>
      <c r="F37" s="31">
        <v>0.87992393783054013</v>
      </c>
      <c r="G37" s="35"/>
      <c r="H37" s="31"/>
      <c r="I37" s="31">
        <v>82.248755517817699</v>
      </c>
      <c r="J37" s="31">
        <v>-0.11815776420345969</v>
      </c>
      <c r="K37" s="812"/>
      <c r="L37" s="31">
        <v>0.2719483813975927</v>
      </c>
      <c r="M37" s="62"/>
    </row>
    <row r="38" spans="1:14">
      <c r="A38" s="51" t="s">
        <v>17</v>
      </c>
      <c r="B38" s="29"/>
      <c r="C38" s="98"/>
      <c r="D38" s="99"/>
      <c r="E38" s="100"/>
      <c r="F38" s="99"/>
      <c r="G38" s="101"/>
      <c r="H38" s="95"/>
      <c r="I38" s="98"/>
      <c r="J38" s="99"/>
      <c r="K38" s="100"/>
      <c r="L38" s="99"/>
      <c r="M38" s="102"/>
    </row>
    <row r="39" spans="1:14">
      <c r="A39" s="47" t="s">
        <v>18</v>
      </c>
      <c r="B39" s="29"/>
      <c r="C39" s="30">
        <v>1422.1938399999999</v>
      </c>
      <c r="D39" s="30">
        <v>15.530169999999998</v>
      </c>
      <c r="E39" s="31">
        <v>1.1040428733046044</v>
      </c>
      <c r="F39" s="30">
        <v>60.006189999999833</v>
      </c>
      <c r="G39" s="31">
        <v>4.4051339035411035</v>
      </c>
      <c r="H39" s="95"/>
      <c r="I39" s="30">
        <v>8609.1100200000001</v>
      </c>
      <c r="J39" s="30">
        <v>67.632300000001123</v>
      </c>
      <c r="K39" s="31">
        <v>0.79181029579505979</v>
      </c>
      <c r="L39" s="30">
        <v>279.32151000000158</v>
      </c>
      <c r="M39" s="60">
        <v>3.3532845361520667</v>
      </c>
    </row>
    <row r="40" spans="1:14">
      <c r="A40" s="33" t="s">
        <v>19</v>
      </c>
      <c r="B40" s="29"/>
      <c r="C40" s="61">
        <v>148.11500000000001</v>
      </c>
      <c r="D40" s="61">
        <v>12.913549999999987</v>
      </c>
      <c r="E40" s="35">
        <v>9.5513398709850996</v>
      </c>
      <c r="F40" s="61">
        <v>-8.4375299999999811</v>
      </c>
      <c r="G40" s="35">
        <v>-5.3895839307100193</v>
      </c>
      <c r="H40" s="95"/>
      <c r="I40" s="61">
        <v>1265.5049999999999</v>
      </c>
      <c r="J40" s="61">
        <v>-65.050240000000258</v>
      </c>
      <c r="K40" s="35">
        <v>-4.8889544788835861</v>
      </c>
      <c r="L40" s="61">
        <v>-1.4190599999999449</v>
      </c>
      <c r="M40" s="62">
        <v>-0.11200829195713161</v>
      </c>
    </row>
    <row r="41" spans="1:14">
      <c r="A41" s="47" t="s">
        <v>20</v>
      </c>
      <c r="B41" s="29"/>
      <c r="C41" s="31">
        <v>9.4322209890890001</v>
      </c>
      <c r="D41" s="31">
        <v>0.66352596860627244</v>
      </c>
      <c r="E41" s="35"/>
      <c r="F41" s="31">
        <v>-0.87583117556762957</v>
      </c>
      <c r="G41" s="35"/>
      <c r="H41" s="31"/>
      <c r="I41" s="31">
        <v>12.815740132013774</v>
      </c>
      <c r="J41" s="31">
        <v>-0.66228658640593707</v>
      </c>
      <c r="K41" s="35"/>
      <c r="L41" s="31">
        <v>-0.38590627303219982</v>
      </c>
      <c r="M41" s="62"/>
    </row>
    <row r="42" spans="1:14">
      <c r="A42" s="67"/>
      <c r="B42" s="68"/>
      <c r="C42" s="103"/>
      <c r="D42" s="103"/>
      <c r="E42" s="70"/>
      <c r="F42" s="103"/>
      <c r="G42" s="70"/>
      <c r="H42" s="104"/>
      <c r="I42" s="103"/>
      <c r="J42" s="103"/>
      <c r="K42" s="70"/>
      <c r="L42" s="103"/>
      <c r="M42" s="72"/>
    </row>
    <row r="43" spans="1:14">
      <c r="A43" s="13" t="s">
        <v>443</v>
      </c>
      <c r="B43" s="90"/>
      <c r="C43" s="91">
        <v>133.80695</v>
      </c>
      <c r="D43" s="91">
        <v>-13.909239999999983</v>
      </c>
      <c r="E43" s="92">
        <v>-9.4161919556684897</v>
      </c>
      <c r="F43" s="91">
        <v>-29.481619999999992</v>
      </c>
      <c r="G43" s="92">
        <v>-18.054919581940116</v>
      </c>
      <c r="H43" s="105"/>
      <c r="I43" s="91">
        <v>1153.32637</v>
      </c>
      <c r="J43" s="91">
        <v>-27.10378999999989</v>
      </c>
      <c r="K43" s="92">
        <v>-2.2960943322559544</v>
      </c>
      <c r="L43" s="91">
        <v>-79.536370000000034</v>
      </c>
      <c r="M43" s="94">
        <v>-6.4513564583840068</v>
      </c>
    </row>
    <row r="44" spans="1:14">
      <c r="A44" s="47" t="s">
        <v>34</v>
      </c>
      <c r="B44" s="29"/>
      <c r="C44" s="30">
        <v>27.365089999999999</v>
      </c>
      <c r="D44" s="30">
        <v>-12.604649999999996</v>
      </c>
      <c r="E44" s="31">
        <v>-31.535481591824212</v>
      </c>
      <c r="F44" s="30">
        <v>-16.839500000000005</v>
      </c>
      <c r="G44" s="31">
        <v>-38.094460326405027</v>
      </c>
      <c r="H44" s="95"/>
      <c r="I44" s="30">
        <v>260.65705000000003</v>
      </c>
      <c r="J44" s="30">
        <v>-21.042309999999986</v>
      </c>
      <c r="K44" s="31">
        <v>-7.4697755791848399</v>
      </c>
      <c r="L44" s="30">
        <v>-37.49351999999999</v>
      </c>
      <c r="M44" s="60">
        <v>-12.575364185954763</v>
      </c>
    </row>
    <row r="45" spans="1:14">
      <c r="A45" s="49" t="s">
        <v>444</v>
      </c>
      <c r="B45" s="29"/>
      <c r="C45" s="35">
        <v>6.8359924899538855</v>
      </c>
      <c r="D45" s="35">
        <v>-0.7981648512963524</v>
      </c>
      <c r="E45" s="36"/>
      <c r="F45" s="35">
        <v>-1.5584754491362185</v>
      </c>
      <c r="G45" s="36"/>
      <c r="H45" s="31"/>
      <c r="I45" s="35">
        <v>8.7644649377853234</v>
      </c>
      <c r="J45" s="35">
        <v>-0.20137311386619672</v>
      </c>
      <c r="K45" s="36"/>
      <c r="L45" s="35">
        <v>-0.76344935037452366</v>
      </c>
      <c r="M45" s="74"/>
      <c r="N45" s="1004"/>
    </row>
    <row r="46" spans="1:14">
      <c r="A46" s="47" t="s">
        <v>445</v>
      </c>
      <c r="B46" s="29"/>
      <c r="C46" s="31">
        <v>6.8162276351288762</v>
      </c>
      <c r="D46" s="31">
        <v>-0.82464212681475857</v>
      </c>
      <c r="E46" s="40"/>
      <c r="F46" s="31">
        <v>-1.6040642634940925</v>
      </c>
      <c r="G46" s="40"/>
      <c r="H46" s="31"/>
      <c r="I46" s="31">
        <v>8.8326567425590081</v>
      </c>
      <c r="J46" s="31">
        <v>-0.23698310471864126</v>
      </c>
      <c r="K46" s="40"/>
      <c r="L46" s="31">
        <v>-0.76397118588837287</v>
      </c>
      <c r="M46" s="39"/>
    </row>
    <row r="47" spans="1:14">
      <c r="A47" s="49" t="s">
        <v>446</v>
      </c>
      <c r="B47" s="29"/>
      <c r="C47" s="35">
        <v>6.8918991853330986</v>
      </c>
      <c r="D47" s="35">
        <v>-3.6069598279158779</v>
      </c>
      <c r="E47" s="40"/>
      <c r="F47" s="35">
        <v>-4.2976204318954654</v>
      </c>
      <c r="G47" s="40"/>
      <c r="H47" s="31"/>
      <c r="I47" s="35">
        <v>11.667884140404098</v>
      </c>
      <c r="J47" s="35">
        <v>-1.2759570825522832</v>
      </c>
      <c r="K47" s="40"/>
      <c r="L47" s="35">
        <v>-2.3880928618645836</v>
      </c>
      <c r="M47" s="39"/>
    </row>
    <row r="48" spans="1:14">
      <c r="A48" s="47" t="s">
        <v>447</v>
      </c>
      <c r="B48" s="29"/>
      <c r="C48" s="31">
        <v>14.181507059748471</v>
      </c>
      <c r="D48" s="31">
        <v>-2.6068028806008545</v>
      </c>
      <c r="E48" s="40"/>
      <c r="F48" s="31">
        <v>-1.8787343287399896</v>
      </c>
      <c r="G48" s="40"/>
      <c r="H48" s="31"/>
      <c r="I48" s="31">
        <v>17.374052707299228</v>
      </c>
      <c r="J48" s="31">
        <v>-0.47931077475625727</v>
      </c>
      <c r="K48" s="40"/>
      <c r="L48" s="31">
        <v>-1.2311868283363054</v>
      </c>
      <c r="M48" s="39"/>
    </row>
    <row r="49" spans="1:13">
      <c r="A49" s="49" t="s">
        <v>448</v>
      </c>
      <c r="B49" s="29"/>
      <c r="C49" s="35">
        <v>7.1938918004653472</v>
      </c>
      <c r="D49" s="35">
        <v>-0.4248730787656525</v>
      </c>
      <c r="E49" s="42"/>
      <c r="F49" s="35">
        <v>-0.53305720649209931</v>
      </c>
      <c r="G49" s="42"/>
      <c r="H49" s="31"/>
      <c r="I49" s="35">
        <v>8.17381985248036</v>
      </c>
      <c r="J49" s="35">
        <v>-0.23718737999996975</v>
      </c>
      <c r="K49" s="42"/>
      <c r="L49" s="35">
        <v>-0.65868888323879737</v>
      </c>
      <c r="M49" s="50"/>
    </row>
    <row r="50" spans="1:13">
      <c r="A50" s="63" t="s">
        <v>4</v>
      </c>
      <c r="B50" s="29"/>
      <c r="C50" s="30"/>
      <c r="D50" s="30"/>
      <c r="E50" s="31"/>
      <c r="F50" s="30"/>
      <c r="G50" s="31"/>
      <c r="H50" s="95"/>
      <c r="I50" s="30"/>
      <c r="J50" s="30"/>
      <c r="K50" s="31"/>
      <c r="L50" s="30"/>
      <c r="M50" s="60"/>
    </row>
    <row r="51" spans="1:13">
      <c r="A51" s="49" t="s">
        <v>21</v>
      </c>
      <c r="B51" s="29"/>
      <c r="C51" s="61" t="s">
        <v>150</v>
      </c>
      <c r="D51" s="61" t="s">
        <v>150</v>
      </c>
      <c r="E51" s="35" t="s">
        <v>150</v>
      </c>
      <c r="F51" s="61" t="s">
        <v>150</v>
      </c>
      <c r="G51" s="62" t="s">
        <v>150</v>
      </c>
      <c r="H51" s="95"/>
      <c r="I51" s="61">
        <v>71.380880000000005</v>
      </c>
      <c r="J51" s="61">
        <v>-14.868809999999996</v>
      </c>
      <c r="K51" s="35">
        <v>-17.239261961405305</v>
      </c>
      <c r="L51" s="61">
        <v>-10.268559999999994</v>
      </c>
      <c r="M51" s="62">
        <v>-12.576399789147352</v>
      </c>
    </row>
    <row r="52" spans="1:13">
      <c r="A52" s="47" t="s">
        <v>22</v>
      </c>
      <c r="B52" s="29"/>
      <c r="C52" s="30" t="s">
        <v>150</v>
      </c>
      <c r="D52" s="30" t="s">
        <v>150</v>
      </c>
      <c r="E52" s="31" t="s">
        <v>150</v>
      </c>
      <c r="F52" s="30" t="s">
        <v>150</v>
      </c>
      <c r="G52" s="60" t="s">
        <v>150</v>
      </c>
      <c r="H52" s="95"/>
      <c r="I52" s="30">
        <v>81.070010000000011</v>
      </c>
      <c r="J52" s="30">
        <v>-1.9866200000000021</v>
      </c>
      <c r="K52" s="31">
        <v>-2.3918861143294663</v>
      </c>
      <c r="L52" s="30">
        <v>1.6350800000000021</v>
      </c>
      <c r="M52" s="60">
        <v>2.0583891746363996</v>
      </c>
    </row>
    <row r="53" spans="1:13">
      <c r="A53" s="49" t="s">
        <v>23</v>
      </c>
      <c r="B53" s="29"/>
      <c r="C53" s="61">
        <v>11.65395</v>
      </c>
      <c r="D53" s="61">
        <v>4.1821800000000007</v>
      </c>
      <c r="E53" s="35">
        <v>55.973082683219651</v>
      </c>
      <c r="F53" s="61">
        <v>-0.80716999999999928</v>
      </c>
      <c r="G53" s="62">
        <v>-6.4775076397627123</v>
      </c>
      <c r="H53" s="95"/>
      <c r="I53" s="61">
        <v>97.946050000000014</v>
      </c>
      <c r="J53" s="61">
        <v>13.543210000000016</v>
      </c>
      <c r="K53" s="35">
        <v>16.045917412257712</v>
      </c>
      <c r="L53" s="61">
        <v>-0.6297699999999935</v>
      </c>
      <c r="M53" s="62">
        <v>-0.63886863938843563</v>
      </c>
    </row>
    <row r="54" spans="1:13">
      <c r="A54" s="47" t="s">
        <v>24</v>
      </c>
      <c r="B54" s="29"/>
      <c r="C54" s="30">
        <v>62.337859999999999</v>
      </c>
      <c r="D54" s="30">
        <v>-9.8850899999999839</v>
      </c>
      <c r="E54" s="31">
        <v>-13.686909770370757</v>
      </c>
      <c r="F54" s="30">
        <v>-21.658600000000014</v>
      </c>
      <c r="G54" s="60">
        <v>-25.785134278277933</v>
      </c>
      <c r="H54" s="95"/>
      <c r="I54" s="30">
        <v>423.08584999999999</v>
      </c>
      <c r="J54" s="30">
        <v>11.191179999999974</v>
      </c>
      <c r="K54" s="31">
        <v>2.7170004409136865</v>
      </c>
      <c r="L54" s="30">
        <v>-30.460820000000012</v>
      </c>
      <c r="M54" s="60">
        <v>-6.7161379445250944</v>
      </c>
    </row>
    <row r="55" spans="1:13" ht="12.75" customHeight="1">
      <c r="A55" s="49" t="s">
        <v>449</v>
      </c>
      <c r="B55" s="29"/>
      <c r="C55" s="61">
        <v>40.634890000000006</v>
      </c>
      <c r="D55" s="61">
        <v>-3.6797699999999836</v>
      </c>
      <c r="E55" s="35">
        <v>-8.3037306390255168</v>
      </c>
      <c r="F55" s="61">
        <v>-9.5788399999999925</v>
      </c>
      <c r="G55" s="62">
        <v>-19.076137144163543</v>
      </c>
      <c r="H55" s="95"/>
      <c r="I55" s="61">
        <v>375.78028</v>
      </c>
      <c r="J55" s="61">
        <v>1.1462399999999775</v>
      </c>
      <c r="K55" s="35">
        <v>0.30596258684874911</v>
      </c>
      <c r="L55" s="61">
        <v>-27.132429999999943</v>
      </c>
      <c r="M55" s="62">
        <v>-6.7340715064560621</v>
      </c>
    </row>
    <row r="56" spans="1:13" ht="13" thickBot="1">
      <c r="A56" s="77" t="s">
        <v>25</v>
      </c>
      <c r="B56" s="78"/>
      <c r="C56" s="79">
        <v>14.849409999999999</v>
      </c>
      <c r="D56" s="79">
        <v>-3.4039099999999998</v>
      </c>
      <c r="E56" s="80">
        <v>-18.648169209765676</v>
      </c>
      <c r="F56" s="79">
        <v>2.2956499999999984</v>
      </c>
      <c r="G56" s="81">
        <v>18.286553192031697</v>
      </c>
      <c r="H56" s="106"/>
      <c r="I56" s="79">
        <v>104.0633</v>
      </c>
      <c r="J56" s="79">
        <v>-36.128990000000016</v>
      </c>
      <c r="K56" s="80">
        <v>-25.771024925835803</v>
      </c>
      <c r="L56" s="79">
        <v>-12.679869999999994</v>
      </c>
      <c r="M56" s="81">
        <v>-10.861337755347909</v>
      </c>
    </row>
    <row r="57" spans="1:13" ht="4.5" customHeight="1" thickTop="1"/>
    <row r="58" spans="1:13">
      <c r="A58" s="771" t="s">
        <v>401</v>
      </c>
      <c r="B58" s="813"/>
      <c r="C58" s="813"/>
      <c r="D58" s="813"/>
      <c r="E58" s="813"/>
      <c r="F58" s="813"/>
      <c r="G58" s="356"/>
      <c r="H58" s="356"/>
      <c r="I58" s="356"/>
      <c r="J58" s="356"/>
      <c r="K58" s="356"/>
      <c r="L58" s="356"/>
      <c r="M58" s="777" t="s">
        <v>519</v>
      </c>
    </row>
    <row r="59" spans="1:13" ht="4.6500000000000004" customHeight="1"/>
    <row r="60" spans="1:13">
      <c r="A60" s="1255" t="s">
        <v>411</v>
      </c>
      <c r="B60" s="1255"/>
      <c r="C60" s="1255"/>
      <c r="D60" s="1255"/>
      <c r="E60" s="1255"/>
      <c r="F60" s="1255"/>
      <c r="G60" s="1255"/>
      <c r="H60" s="1255"/>
      <c r="I60" s="1255"/>
      <c r="J60" s="1255"/>
      <c r="K60" s="1255"/>
      <c r="L60" s="1255"/>
      <c r="M60" s="1255"/>
    </row>
    <row r="61" spans="1:13">
      <c r="A61" s="1255"/>
      <c r="B61" s="1255"/>
      <c r="C61" s="1255"/>
      <c r="D61" s="1255"/>
      <c r="E61" s="1255"/>
      <c r="F61" s="1255"/>
      <c r="G61" s="1255"/>
      <c r="H61" s="1255"/>
      <c r="I61" s="1255"/>
      <c r="J61" s="1255"/>
      <c r="K61" s="1255"/>
      <c r="L61" s="1255"/>
      <c r="M61" s="1255"/>
    </row>
    <row r="62" spans="1:13">
      <c r="A62" s="1255"/>
      <c r="B62" s="1255"/>
      <c r="C62" s="1255"/>
      <c r="D62" s="1255"/>
      <c r="E62" s="1255"/>
      <c r="F62" s="1255"/>
      <c r="G62" s="1255"/>
      <c r="H62" s="1255"/>
      <c r="I62" s="1255"/>
      <c r="J62" s="1255"/>
      <c r="K62" s="1255"/>
      <c r="L62" s="1255"/>
      <c r="M62" s="1255"/>
    </row>
    <row r="71" ht="13.65" customHeight="1"/>
  </sheetData>
  <mergeCells count="11">
    <mergeCell ref="A60:M62"/>
    <mergeCell ref="A2:M2"/>
    <mergeCell ref="A5:A7"/>
    <mergeCell ref="C5:G5"/>
    <mergeCell ref="I5:M5"/>
    <mergeCell ref="C6:C7"/>
    <mergeCell ref="D6:E6"/>
    <mergeCell ref="F6:G6"/>
    <mergeCell ref="I6:I7"/>
    <mergeCell ref="J6:K6"/>
    <mergeCell ref="L6:M6"/>
  </mergeCells>
  <hyperlinks>
    <hyperlink ref="M3" location="'Indice tablas Mujeres'!A1" display="Indice" xr:uid="{00000000-0004-0000-06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4" orientation="portrait" r:id="rId1"/>
  <headerFooter differentFirst="1">
    <oddFooter>&amp;C&amp;P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D9BCD"/>
  </sheetPr>
  <dimension ref="A1:FM80"/>
  <sheetViews>
    <sheetView view="pageBreakPreview" zoomScaleNormal="100" zoomScaleSheetLayoutView="100" workbookViewId="0">
      <selection activeCell="A2" sqref="A2:B2"/>
    </sheetView>
  </sheetViews>
  <sheetFormatPr baseColWidth="10" defaultColWidth="11.453125" defaultRowHeight="12.5"/>
  <cols>
    <col min="1" max="1" width="25" style="391" customWidth="1"/>
    <col min="2" max="2" width="1.54296875" style="391" customWidth="1"/>
    <col min="3" max="8" width="13.90625" style="391" customWidth="1"/>
    <col min="9" max="9" width="9.453125" style="391" customWidth="1"/>
    <col min="10" max="10" width="5.453125" style="391" bestFit="1" customWidth="1"/>
    <col min="11" max="16384" width="11.453125" style="391"/>
  </cols>
  <sheetData>
    <row r="1" spans="1:169" customFormat="1" ht="60" customHeight="1">
      <c r="A1" s="767" t="s">
        <v>548</v>
      </c>
      <c r="E1" s="270"/>
      <c r="F1" s="270"/>
      <c r="G1" s="270"/>
      <c r="H1" s="270"/>
      <c r="I1" s="270"/>
    </row>
    <row r="2" spans="1:169" customFormat="1" ht="14.5">
      <c r="A2" s="767"/>
      <c r="E2" s="270"/>
      <c r="F2" s="270"/>
      <c r="G2" s="270"/>
      <c r="H2" s="270"/>
      <c r="I2" s="270"/>
    </row>
    <row r="3" spans="1:169" s="357" customFormat="1" ht="13">
      <c r="A3" s="1256" t="s">
        <v>427</v>
      </c>
      <c r="B3" s="1256"/>
      <c r="C3" s="1256"/>
      <c r="D3" s="1256"/>
      <c r="E3" s="1256"/>
      <c r="F3" s="1256"/>
      <c r="G3" s="1256"/>
      <c r="H3" s="1256"/>
    </row>
    <row r="4" spans="1:169" ht="15.5">
      <c r="A4" s="1059"/>
      <c r="B4" s="1060"/>
      <c r="E4" s="1060"/>
      <c r="F4" s="1060"/>
      <c r="H4" s="926" t="s">
        <v>212</v>
      </c>
    </row>
    <row r="5" spans="1:169">
      <c r="A5" s="564" t="s">
        <v>0</v>
      </c>
      <c r="B5" s="565"/>
      <c r="C5" s="1061" t="s">
        <v>104</v>
      </c>
      <c r="D5" s="1061" t="s">
        <v>116</v>
      </c>
      <c r="E5" s="1061" t="s">
        <v>115</v>
      </c>
      <c r="F5" s="1061" t="s">
        <v>428</v>
      </c>
      <c r="G5" s="1061" t="s">
        <v>106</v>
      </c>
      <c r="H5" s="1061" t="s">
        <v>117</v>
      </c>
    </row>
    <row r="6" spans="1:169" ht="13.5" thickBot="1">
      <c r="A6" s="1257"/>
      <c r="B6" s="1258"/>
      <c r="C6" s="1062"/>
      <c r="D6" s="1062"/>
      <c r="E6" s="1063"/>
      <c r="F6" s="1064"/>
      <c r="G6" s="1065"/>
      <c r="H6" s="1066"/>
    </row>
    <row r="7" spans="1:169" ht="13" thickTop="1">
      <c r="A7" s="1162" t="s">
        <v>26</v>
      </c>
      <c r="B7" s="1163"/>
      <c r="C7" s="1163"/>
      <c r="D7" s="1163"/>
      <c r="E7" s="1163"/>
      <c r="F7" s="1163"/>
      <c r="G7" s="1163"/>
      <c r="H7" s="1164"/>
    </row>
    <row r="8" spans="1:169" ht="12.75" customHeight="1">
      <c r="A8" s="1076" t="s">
        <v>3</v>
      </c>
      <c r="B8" s="1077"/>
      <c r="C8" s="290">
        <v>729.07670000000007</v>
      </c>
      <c r="D8" s="290">
        <v>1179.6717699999999</v>
      </c>
      <c r="E8" s="290">
        <v>2619.69067</v>
      </c>
      <c r="F8" s="290">
        <v>969.35584999999992</v>
      </c>
      <c r="G8" s="290">
        <v>4768.7182899999998</v>
      </c>
      <c r="H8" s="1078">
        <v>6117.6716999999999</v>
      </c>
    </row>
    <row r="9" spans="1:169" ht="12.75" customHeight="1">
      <c r="A9" s="1079" t="s">
        <v>118</v>
      </c>
      <c r="B9" s="1077"/>
      <c r="C9" s="304">
        <v>267.50700000000001</v>
      </c>
      <c r="D9" s="304">
        <v>644.61284000000001</v>
      </c>
      <c r="E9" s="294">
        <v>2401.5164000000004</v>
      </c>
      <c r="F9" s="294">
        <v>732.86750000000006</v>
      </c>
      <c r="G9" s="304">
        <v>3778.99674</v>
      </c>
      <c r="H9" s="1080">
        <v>3851.06333</v>
      </c>
    </row>
    <row r="10" spans="1:169" ht="12.75" customHeight="1">
      <c r="A10" s="1081" t="s">
        <v>119</v>
      </c>
      <c r="B10" s="1082"/>
      <c r="C10" s="299">
        <v>218.97818999999998</v>
      </c>
      <c r="D10" s="299">
        <v>559.76725999999996</v>
      </c>
      <c r="E10" s="299">
        <v>2277.46839</v>
      </c>
      <c r="F10" s="299">
        <v>673.88048000000003</v>
      </c>
      <c r="G10" s="299">
        <v>3511.1161299999999</v>
      </c>
      <c r="H10" s="1078">
        <v>3579.8743199999999</v>
      </c>
    </row>
    <row r="11" spans="1:169" ht="12.75" customHeight="1">
      <c r="A11" s="1083" t="s">
        <v>120</v>
      </c>
      <c r="B11" s="1084"/>
      <c r="C11" s="304">
        <v>48.528810000000007</v>
      </c>
      <c r="D11" s="304">
        <v>84.845579999999998</v>
      </c>
      <c r="E11" s="304">
        <v>124.04801</v>
      </c>
      <c r="F11" s="304">
        <v>58.987020000000001</v>
      </c>
      <c r="G11" s="304">
        <v>267.88060999999993</v>
      </c>
      <c r="H11" s="1085">
        <v>271.18900999999994</v>
      </c>
    </row>
    <row r="12" spans="1:169" ht="12.75" customHeight="1">
      <c r="A12" s="1081" t="s">
        <v>121</v>
      </c>
      <c r="B12" s="1077"/>
      <c r="C12" s="299">
        <v>208.93366</v>
      </c>
      <c r="D12" s="299">
        <v>534.71956999999998</v>
      </c>
      <c r="E12" s="299">
        <v>1992.7093500000001</v>
      </c>
      <c r="F12" s="299">
        <v>580.80489999999998</v>
      </c>
      <c r="G12" s="299">
        <v>3108.2338199999995</v>
      </c>
      <c r="H12" s="1078">
        <v>3154.5232100000003</v>
      </c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  <c r="AM12" s="357"/>
      <c r="AN12" s="357"/>
      <c r="AO12" s="357"/>
      <c r="AP12" s="357"/>
      <c r="AQ12" s="357"/>
      <c r="AR12" s="357"/>
      <c r="AS12" s="357"/>
      <c r="AT12" s="357"/>
      <c r="AU12" s="357"/>
      <c r="AV12" s="357"/>
      <c r="AW12" s="357"/>
      <c r="AX12" s="357"/>
      <c r="AY12" s="357"/>
      <c r="AZ12" s="357"/>
      <c r="BA12" s="357"/>
      <c r="BB12" s="357"/>
      <c r="BC12" s="357"/>
      <c r="BD12" s="357"/>
      <c r="BE12" s="357"/>
      <c r="BF12" s="357"/>
      <c r="BG12" s="357"/>
      <c r="BH12" s="357"/>
      <c r="BI12" s="357"/>
      <c r="BJ12" s="357"/>
      <c r="BK12" s="357"/>
      <c r="BL12" s="357"/>
      <c r="BM12" s="357"/>
      <c r="BN12" s="357"/>
      <c r="BO12" s="357"/>
      <c r="BP12" s="357"/>
      <c r="BQ12" s="357"/>
      <c r="BR12" s="357"/>
      <c r="BS12" s="357"/>
      <c r="BT12" s="357"/>
      <c r="BU12" s="357"/>
      <c r="BV12" s="357"/>
      <c r="BW12" s="357"/>
      <c r="BX12" s="357"/>
      <c r="BY12" s="357"/>
      <c r="BZ12" s="357"/>
      <c r="CA12" s="357"/>
      <c r="CB12" s="357"/>
      <c r="CC12" s="357"/>
      <c r="CD12" s="357"/>
      <c r="CE12" s="357"/>
      <c r="CF12" s="357"/>
      <c r="CG12" s="357"/>
      <c r="CH12" s="357"/>
      <c r="CI12" s="357"/>
      <c r="CJ12" s="357"/>
      <c r="CK12" s="357"/>
      <c r="CL12" s="357"/>
      <c r="CM12" s="357"/>
      <c r="CN12" s="357"/>
      <c r="CO12" s="357"/>
      <c r="CP12" s="357"/>
      <c r="CQ12" s="357"/>
      <c r="CR12" s="357"/>
      <c r="CS12" s="357"/>
      <c r="CT12" s="357"/>
      <c r="CU12" s="357"/>
      <c r="CV12" s="357"/>
      <c r="CW12" s="357"/>
      <c r="CX12" s="357"/>
      <c r="CY12" s="357"/>
      <c r="CZ12" s="357"/>
      <c r="DA12" s="357"/>
      <c r="DB12" s="357"/>
      <c r="DC12" s="357"/>
      <c r="DD12" s="357"/>
      <c r="DE12" s="357"/>
      <c r="DF12" s="357"/>
      <c r="DG12" s="357"/>
      <c r="DH12" s="357"/>
      <c r="DI12" s="357"/>
      <c r="DJ12" s="357"/>
      <c r="DK12" s="357"/>
      <c r="DL12" s="357"/>
      <c r="DM12" s="357"/>
      <c r="DN12" s="357"/>
      <c r="DO12" s="357"/>
      <c r="DP12" s="357"/>
      <c r="DQ12" s="357"/>
      <c r="DR12" s="357"/>
      <c r="DS12" s="357"/>
      <c r="DT12" s="357"/>
      <c r="DU12" s="357"/>
      <c r="DV12" s="357"/>
      <c r="DW12" s="357"/>
      <c r="DX12" s="357"/>
      <c r="DY12" s="357"/>
      <c r="DZ12" s="357"/>
      <c r="EA12" s="357"/>
      <c r="EB12" s="357"/>
      <c r="EC12" s="357"/>
      <c r="ED12" s="357"/>
      <c r="EE12" s="357"/>
      <c r="EF12" s="357"/>
      <c r="EG12" s="357"/>
      <c r="EH12" s="357"/>
      <c r="EI12" s="357"/>
      <c r="EJ12" s="357"/>
      <c r="EK12" s="357"/>
      <c r="EL12" s="357"/>
      <c r="EM12" s="357"/>
      <c r="EN12" s="357"/>
      <c r="EO12" s="357"/>
      <c r="EP12" s="357"/>
      <c r="EQ12" s="357"/>
      <c r="ER12" s="357"/>
      <c r="ES12" s="357"/>
      <c r="ET12" s="357"/>
      <c r="EU12" s="357"/>
      <c r="EV12" s="357"/>
      <c r="EW12" s="357"/>
      <c r="EX12" s="357"/>
      <c r="EY12" s="357"/>
      <c r="EZ12" s="357"/>
      <c r="FA12" s="357"/>
      <c r="FB12" s="357"/>
      <c r="FC12" s="357"/>
      <c r="FD12" s="357"/>
      <c r="FE12" s="357"/>
      <c r="FF12" s="357"/>
      <c r="FG12" s="357"/>
      <c r="FH12" s="357"/>
      <c r="FI12" s="357"/>
      <c r="FJ12" s="357"/>
      <c r="FK12" s="357"/>
      <c r="FL12" s="357"/>
      <c r="FM12" s="357"/>
    </row>
    <row r="13" spans="1:169" ht="12.75" customHeight="1">
      <c r="A13" s="1086" t="s">
        <v>429</v>
      </c>
      <c r="B13" s="1077"/>
      <c r="C13" s="304">
        <f>100*C9/C8</f>
        <v>36.691201350968967</v>
      </c>
      <c r="D13" s="304">
        <f t="shared" ref="D13:H13" si="0">100*D9/D8</f>
        <v>54.643406445167372</v>
      </c>
      <c r="E13" s="304">
        <f t="shared" si="0"/>
        <v>91.671754512909743</v>
      </c>
      <c r="F13" s="304">
        <f t="shared" si="0"/>
        <v>75.603556733061453</v>
      </c>
      <c r="G13" s="304">
        <f t="shared" si="0"/>
        <v>79.245543774824242</v>
      </c>
      <c r="H13" s="1085">
        <f t="shared" si="0"/>
        <v>62.949820108849579</v>
      </c>
      <c r="I13" s="357"/>
      <c r="J13" s="357"/>
      <c r="K13" s="357"/>
      <c r="L13" s="357"/>
      <c r="M13" s="357"/>
      <c r="N13" s="357"/>
      <c r="O13" s="357"/>
      <c r="P13" s="357"/>
      <c r="Q13" s="357"/>
      <c r="R13" s="357"/>
      <c r="S13" s="357"/>
      <c r="T13" s="357"/>
      <c r="U13" s="357"/>
      <c r="V13" s="357"/>
      <c r="W13" s="357"/>
      <c r="X13" s="357"/>
      <c r="Y13" s="357"/>
      <c r="Z13" s="357"/>
      <c r="AA13" s="357"/>
      <c r="AB13" s="357"/>
      <c r="AC13" s="357"/>
      <c r="AD13" s="357"/>
      <c r="AE13" s="357"/>
      <c r="AF13" s="357"/>
      <c r="AG13" s="357"/>
      <c r="AH13" s="357"/>
      <c r="AI13" s="357"/>
      <c r="AJ13" s="357"/>
      <c r="AK13" s="357"/>
      <c r="AL13" s="357"/>
      <c r="AM13" s="357"/>
      <c r="AN13" s="357"/>
      <c r="AO13" s="357"/>
      <c r="AP13" s="357"/>
      <c r="AQ13" s="357"/>
      <c r="AR13" s="357"/>
      <c r="AS13" s="357"/>
      <c r="AT13" s="357"/>
      <c r="AU13" s="357"/>
      <c r="AV13" s="357"/>
      <c r="AW13" s="357"/>
      <c r="AX13" s="357"/>
      <c r="AY13" s="357"/>
      <c r="AZ13" s="357"/>
      <c r="BA13" s="357"/>
      <c r="BB13" s="357"/>
      <c r="BC13" s="357"/>
      <c r="BD13" s="357"/>
      <c r="BE13" s="357"/>
      <c r="BF13" s="357"/>
      <c r="BG13" s="357"/>
      <c r="BH13" s="357"/>
      <c r="BI13" s="357"/>
      <c r="BJ13" s="357"/>
      <c r="BK13" s="357"/>
      <c r="BL13" s="357"/>
      <c r="BM13" s="357"/>
      <c r="BN13" s="357"/>
      <c r="BO13" s="357"/>
      <c r="BP13" s="357"/>
      <c r="BQ13" s="357"/>
      <c r="BR13" s="357"/>
      <c r="BS13" s="357"/>
      <c r="BT13" s="357"/>
      <c r="BU13" s="357"/>
      <c r="BV13" s="357"/>
      <c r="BW13" s="357"/>
      <c r="BX13" s="357"/>
      <c r="BY13" s="357"/>
      <c r="BZ13" s="357"/>
      <c r="CA13" s="357"/>
      <c r="CB13" s="357"/>
      <c r="CC13" s="357"/>
      <c r="CD13" s="357"/>
      <c r="CE13" s="357"/>
      <c r="CF13" s="357"/>
      <c r="CG13" s="357"/>
      <c r="CH13" s="357"/>
      <c r="CI13" s="357"/>
      <c r="CJ13" s="357"/>
      <c r="CK13" s="357"/>
      <c r="CL13" s="357"/>
      <c r="CM13" s="357"/>
      <c r="CN13" s="357"/>
      <c r="CO13" s="357"/>
      <c r="CP13" s="357"/>
      <c r="CQ13" s="357"/>
      <c r="CR13" s="357"/>
      <c r="CS13" s="357"/>
      <c r="CT13" s="357"/>
      <c r="CU13" s="357"/>
      <c r="CV13" s="357"/>
      <c r="CW13" s="357"/>
      <c r="CX13" s="357"/>
      <c r="CY13" s="357"/>
      <c r="CZ13" s="357"/>
      <c r="DA13" s="357"/>
      <c r="DB13" s="357"/>
      <c r="DC13" s="357"/>
      <c r="DD13" s="357"/>
      <c r="DE13" s="357"/>
      <c r="DF13" s="357"/>
      <c r="DG13" s="357"/>
      <c r="DH13" s="357"/>
      <c r="DI13" s="357"/>
      <c r="DJ13" s="357"/>
      <c r="DK13" s="357"/>
      <c r="DL13" s="357"/>
      <c r="DM13" s="357"/>
      <c r="DN13" s="357"/>
      <c r="DO13" s="357"/>
      <c r="DP13" s="357"/>
      <c r="DQ13" s="357"/>
      <c r="DR13" s="357"/>
      <c r="DS13" s="357"/>
      <c r="DT13" s="357"/>
      <c r="DU13" s="357"/>
      <c r="DV13" s="357"/>
      <c r="DW13" s="357"/>
      <c r="DX13" s="357"/>
      <c r="DY13" s="357"/>
      <c r="DZ13" s="357"/>
      <c r="EA13" s="357"/>
      <c r="EB13" s="357"/>
      <c r="EC13" s="357"/>
      <c r="ED13" s="357"/>
      <c r="EE13" s="357"/>
      <c r="EF13" s="357"/>
      <c r="EG13" s="357"/>
      <c r="EH13" s="357"/>
      <c r="EI13" s="357"/>
      <c r="EJ13" s="357"/>
      <c r="EK13" s="357"/>
      <c r="EL13" s="357"/>
      <c r="EM13" s="357"/>
      <c r="EN13" s="357"/>
      <c r="EO13" s="357"/>
      <c r="EP13" s="357"/>
      <c r="EQ13" s="357"/>
      <c r="ER13" s="357"/>
      <c r="ES13" s="357"/>
      <c r="ET13" s="357"/>
      <c r="EU13" s="357"/>
      <c r="EV13" s="357"/>
      <c r="EW13" s="357"/>
      <c r="EX13" s="357"/>
      <c r="EY13" s="357"/>
      <c r="EZ13" s="357"/>
      <c r="FA13" s="357"/>
      <c r="FB13" s="357"/>
      <c r="FC13" s="357"/>
      <c r="FD13" s="357"/>
      <c r="FE13" s="357"/>
      <c r="FF13" s="357"/>
      <c r="FG13" s="357"/>
      <c r="FH13" s="357"/>
      <c r="FI13" s="357"/>
      <c r="FJ13" s="357"/>
      <c r="FK13" s="357"/>
      <c r="FL13" s="357"/>
      <c r="FM13" s="357"/>
    </row>
    <row r="14" spans="1:169" ht="12.75" customHeight="1">
      <c r="A14" s="1081" t="s">
        <v>122</v>
      </c>
      <c r="B14" s="1077"/>
      <c r="C14" s="299">
        <f>100*C10/C8</f>
        <v>30.035000432739103</v>
      </c>
      <c r="D14" s="299">
        <f t="shared" ref="D14:H16" si="1">100*D10/D8</f>
        <v>47.451102436739667</v>
      </c>
      <c r="E14" s="299">
        <f t="shared" si="1"/>
        <v>86.93653857995379</v>
      </c>
      <c r="F14" s="299">
        <f t="shared" si="1"/>
        <v>69.518379653870156</v>
      </c>
      <c r="G14" s="299">
        <f t="shared" si="1"/>
        <v>73.628088649371662</v>
      </c>
      <c r="H14" s="1078">
        <f t="shared" si="1"/>
        <v>58.516940685130258</v>
      </c>
      <c r="I14" s="357"/>
      <c r="J14" s="357"/>
      <c r="K14" s="357"/>
      <c r="L14" s="357"/>
      <c r="M14" s="357"/>
      <c r="N14" s="357"/>
      <c r="O14" s="357"/>
      <c r="P14" s="357"/>
      <c r="Q14" s="357"/>
      <c r="R14" s="357"/>
      <c r="S14" s="357"/>
      <c r="T14" s="357"/>
      <c r="U14" s="357"/>
      <c r="V14" s="357"/>
      <c r="W14" s="357"/>
      <c r="X14" s="357"/>
      <c r="Y14" s="357"/>
      <c r="Z14" s="357"/>
      <c r="AA14" s="357"/>
      <c r="AB14" s="357"/>
      <c r="AC14" s="357"/>
      <c r="AD14" s="357"/>
      <c r="AE14" s="357"/>
      <c r="AF14" s="357"/>
      <c r="AG14" s="357"/>
      <c r="AH14" s="357"/>
      <c r="AI14" s="357"/>
      <c r="AJ14" s="357"/>
      <c r="AK14" s="357"/>
      <c r="AL14" s="357"/>
      <c r="AM14" s="357"/>
      <c r="AN14" s="357"/>
      <c r="AO14" s="357"/>
      <c r="AP14" s="357"/>
      <c r="AQ14" s="357"/>
      <c r="AR14" s="357"/>
      <c r="AS14" s="357"/>
      <c r="AT14" s="357"/>
      <c r="AU14" s="357"/>
      <c r="AV14" s="357"/>
      <c r="AW14" s="357"/>
      <c r="AX14" s="357"/>
      <c r="AY14" s="357"/>
      <c r="AZ14" s="357"/>
      <c r="BA14" s="357"/>
      <c r="BB14" s="357"/>
      <c r="BC14" s="357"/>
      <c r="BD14" s="357"/>
      <c r="BE14" s="357"/>
      <c r="BF14" s="357"/>
      <c r="BG14" s="357"/>
      <c r="BH14" s="357"/>
      <c r="BI14" s="357"/>
      <c r="BJ14" s="357"/>
      <c r="BK14" s="357"/>
      <c r="BL14" s="357"/>
      <c r="BM14" s="357"/>
      <c r="BN14" s="357"/>
      <c r="BO14" s="357"/>
      <c r="BP14" s="357"/>
      <c r="BQ14" s="357"/>
      <c r="BR14" s="357"/>
      <c r="BS14" s="357"/>
      <c r="BT14" s="357"/>
      <c r="BU14" s="357"/>
      <c r="BV14" s="357"/>
      <c r="BW14" s="357"/>
      <c r="BX14" s="357"/>
      <c r="BY14" s="357"/>
      <c r="BZ14" s="357"/>
      <c r="CA14" s="357"/>
      <c r="CB14" s="357"/>
      <c r="CC14" s="357"/>
      <c r="CD14" s="357"/>
      <c r="CE14" s="357"/>
      <c r="CF14" s="357"/>
      <c r="CG14" s="357"/>
      <c r="CH14" s="357"/>
      <c r="CI14" s="357"/>
      <c r="CJ14" s="357"/>
      <c r="CK14" s="357"/>
      <c r="CL14" s="357"/>
      <c r="CM14" s="357"/>
      <c r="CN14" s="357"/>
      <c r="CO14" s="357"/>
      <c r="CP14" s="357"/>
      <c r="CQ14" s="357"/>
      <c r="CR14" s="357"/>
      <c r="CS14" s="357"/>
      <c r="CT14" s="357"/>
      <c r="CU14" s="357"/>
      <c r="CV14" s="357"/>
      <c r="CW14" s="357"/>
      <c r="CX14" s="357"/>
      <c r="CY14" s="357"/>
      <c r="CZ14" s="357"/>
      <c r="DA14" s="357"/>
      <c r="DB14" s="357"/>
      <c r="DC14" s="357"/>
      <c r="DD14" s="357"/>
      <c r="DE14" s="357"/>
      <c r="DF14" s="357"/>
      <c r="DG14" s="357"/>
      <c r="DH14" s="357"/>
      <c r="DI14" s="357"/>
      <c r="DJ14" s="357"/>
      <c r="DK14" s="357"/>
      <c r="DL14" s="357"/>
      <c r="DM14" s="357"/>
      <c r="DN14" s="357"/>
      <c r="DO14" s="357"/>
      <c r="DP14" s="357"/>
      <c r="DQ14" s="357"/>
      <c r="DR14" s="357"/>
      <c r="DS14" s="357"/>
      <c r="DT14" s="357"/>
      <c r="DU14" s="357"/>
      <c r="DV14" s="357"/>
      <c r="DW14" s="357"/>
      <c r="DX14" s="357"/>
      <c r="DY14" s="357"/>
      <c r="DZ14" s="357"/>
      <c r="EA14" s="357"/>
      <c r="EB14" s="357"/>
      <c r="EC14" s="357"/>
      <c r="ED14" s="357"/>
      <c r="EE14" s="357"/>
      <c r="EF14" s="357"/>
      <c r="EG14" s="357"/>
      <c r="EH14" s="357"/>
      <c r="EI14" s="357"/>
      <c r="EJ14" s="357"/>
      <c r="EK14" s="357"/>
      <c r="EL14" s="357"/>
      <c r="EM14" s="357"/>
      <c r="EN14" s="357"/>
      <c r="EO14" s="357"/>
      <c r="EP14" s="357"/>
      <c r="EQ14" s="357"/>
      <c r="ER14" s="357"/>
      <c r="ES14" s="357"/>
      <c r="ET14" s="357"/>
      <c r="EU14" s="357"/>
      <c r="EV14" s="357"/>
      <c r="EW14" s="357"/>
      <c r="EX14" s="357"/>
      <c r="EY14" s="357"/>
      <c r="EZ14" s="357"/>
      <c r="FA14" s="357"/>
      <c r="FB14" s="357"/>
      <c r="FC14" s="357"/>
      <c r="FD14" s="357"/>
      <c r="FE14" s="357"/>
      <c r="FF14" s="357"/>
      <c r="FG14" s="357"/>
      <c r="FH14" s="357"/>
      <c r="FI14" s="357"/>
      <c r="FJ14" s="357"/>
      <c r="FK14" s="357"/>
      <c r="FL14" s="357"/>
      <c r="FM14" s="357"/>
    </row>
    <row r="15" spans="1:169" ht="12.75" customHeight="1">
      <c r="A15" s="1083" t="s">
        <v>114</v>
      </c>
      <c r="B15" s="1077"/>
      <c r="C15" s="304">
        <f>100*C11/C9</f>
        <v>18.141136493624465</v>
      </c>
      <c r="D15" s="304">
        <f t="shared" si="1"/>
        <v>13.162254105890907</v>
      </c>
      <c r="E15" s="304">
        <f t="shared" si="1"/>
        <v>5.1654034092792367</v>
      </c>
      <c r="F15" s="304">
        <f t="shared" si="1"/>
        <v>8.0487973610509407</v>
      </c>
      <c r="G15" s="304">
        <f t="shared" si="1"/>
        <v>7.0886700473840563</v>
      </c>
      <c r="H15" s="1085">
        <f t="shared" si="1"/>
        <v>7.0419254829548583</v>
      </c>
      <c r="I15" s="357"/>
      <c r="J15" s="357"/>
      <c r="K15" s="357"/>
      <c r="L15" s="357"/>
      <c r="M15" s="357"/>
      <c r="N15" s="357"/>
      <c r="O15" s="357"/>
      <c r="P15" s="357"/>
      <c r="Q15" s="357"/>
      <c r="R15" s="357"/>
      <c r="S15" s="357"/>
      <c r="T15" s="357"/>
      <c r="U15" s="357"/>
      <c r="V15" s="357"/>
      <c r="W15" s="357"/>
      <c r="X15" s="357"/>
      <c r="Y15" s="357"/>
      <c r="Z15" s="357"/>
      <c r="AA15" s="357"/>
      <c r="AB15" s="357"/>
      <c r="AC15" s="357"/>
      <c r="AD15" s="357"/>
      <c r="AE15" s="357"/>
      <c r="AF15" s="357"/>
      <c r="AG15" s="357"/>
      <c r="AH15" s="357"/>
      <c r="AI15" s="357"/>
      <c r="AJ15" s="357"/>
      <c r="AK15" s="357"/>
      <c r="AL15" s="357"/>
      <c r="AM15" s="357"/>
      <c r="AN15" s="357"/>
      <c r="AO15" s="357"/>
      <c r="AP15" s="357"/>
      <c r="AQ15" s="357"/>
      <c r="AR15" s="357"/>
      <c r="AS15" s="357"/>
      <c r="AT15" s="357"/>
      <c r="AU15" s="357"/>
      <c r="AV15" s="357"/>
      <c r="AW15" s="357"/>
      <c r="AX15" s="357"/>
      <c r="AY15" s="357"/>
      <c r="AZ15" s="357"/>
      <c r="BA15" s="357"/>
      <c r="BB15" s="357"/>
      <c r="BC15" s="357"/>
      <c r="BD15" s="357"/>
      <c r="BE15" s="357"/>
      <c r="BF15" s="357"/>
      <c r="BG15" s="357"/>
      <c r="BH15" s="357"/>
      <c r="BI15" s="357"/>
      <c r="BJ15" s="357"/>
      <c r="BK15" s="357"/>
      <c r="BL15" s="357"/>
      <c r="BM15" s="357"/>
      <c r="BN15" s="357"/>
      <c r="BO15" s="357"/>
      <c r="BP15" s="357"/>
      <c r="BQ15" s="357"/>
      <c r="BR15" s="357"/>
      <c r="BS15" s="357"/>
      <c r="BT15" s="357"/>
      <c r="BU15" s="357"/>
      <c r="BV15" s="357"/>
      <c r="BW15" s="357"/>
      <c r="BX15" s="357"/>
      <c r="BY15" s="357"/>
      <c r="BZ15" s="357"/>
      <c r="CA15" s="357"/>
      <c r="CB15" s="357"/>
      <c r="CC15" s="357"/>
      <c r="CD15" s="357"/>
      <c r="CE15" s="357"/>
      <c r="CF15" s="357"/>
      <c r="CG15" s="357"/>
      <c r="CH15" s="357"/>
      <c r="CI15" s="357"/>
      <c r="CJ15" s="357"/>
      <c r="CK15" s="357"/>
      <c r="CL15" s="357"/>
      <c r="CM15" s="357"/>
      <c r="CN15" s="357"/>
      <c r="CO15" s="357"/>
      <c r="CP15" s="357"/>
      <c r="CQ15" s="357"/>
      <c r="CR15" s="357"/>
      <c r="CS15" s="357"/>
      <c r="CT15" s="357"/>
      <c r="CU15" s="357"/>
      <c r="CV15" s="357"/>
      <c r="CW15" s="357"/>
      <c r="CX15" s="357"/>
      <c r="CY15" s="357"/>
      <c r="CZ15" s="357"/>
      <c r="DA15" s="357"/>
      <c r="DB15" s="357"/>
      <c r="DC15" s="357"/>
      <c r="DD15" s="357"/>
      <c r="DE15" s="357"/>
      <c r="DF15" s="357"/>
      <c r="DG15" s="357"/>
      <c r="DH15" s="357"/>
      <c r="DI15" s="357"/>
      <c r="DJ15" s="357"/>
      <c r="DK15" s="357"/>
      <c r="DL15" s="357"/>
      <c r="DM15" s="357"/>
      <c r="DN15" s="357"/>
      <c r="DO15" s="357"/>
      <c r="DP15" s="357"/>
      <c r="DQ15" s="357"/>
      <c r="DR15" s="357"/>
      <c r="DS15" s="357"/>
      <c r="DT15" s="357"/>
      <c r="DU15" s="357"/>
      <c r="DV15" s="357"/>
      <c r="DW15" s="357"/>
      <c r="DX15" s="357"/>
      <c r="DY15" s="357"/>
      <c r="DZ15" s="357"/>
      <c r="EA15" s="357"/>
      <c r="EB15" s="357"/>
      <c r="EC15" s="357"/>
      <c r="ED15" s="357"/>
      <c r="EE15" s="357"/>
      <c r="EF15" s="357"/>
      <c r="EG15" s="357"/>
      <c r="EH15" s="357"/>
      <c r="EI15" s="357"/>
      <c r="EJ15" s="357"/>
      <c r="EK15" s="357"/>
      <c r="EL15" s="357"/>
      <c r="EM15" s="357"/>
      <c r="EN15" s="357"/>
      <c r="EO15" s="357"/>
      <c r="EP15" s="357"/>
      <c r="EQ15" s="357"/>
      <c r="ER15" s="357"/>
      <c r="ES15" s="357"/>
      <c r="ET15" s="357"/>
      <c r="EU15" s="357"/>
      <c r="EV15" s="357"/>
      <c r="EW15" s="357"/>
      <c r="EX15" s="357"/>
      <c r="EY15" s="357"/>
      <c r="EZ15" s="357"/>
      <c r="FA15" s="357"/>
      <c r="FB15" s="357"/>
      <c r="FC15" s="357"/>
      <c r="FD15" s="357"/>
      <c r="FE15" s="357"/>
      <c r="FF15" s="357"/>
      <c r="FG15" s="357"/>
      <c r="FH15" s="357"/>
      <c r="FI15" s="357"/>
      <c r="FJ15" s="357"/>
      <c r="FK15" s="357"/>
      <c r="FL15" s="357"/>
      <c r="FM15" s="357"/>
    </row>
    <row r="16" spans="1:169" ht="12.75" customHeight="1">
      <c r="A16" s="1076" t="s">
        <v>430</v>
      </c>
      <c r="B16" s="1077"/>
      <c r="C16" s="290">
        <f>100*C12/C10</f>
        <v>95.412999806053762</v>
      </c>
      <c r="D16" s="290">
        <f t="shared" si="1"/>
        <v>95.525338513009856</v>
      </c>
      <c r="E16" s="290">
        <f t="shared" si="1"/>
        <v>87.496685299768302</v>
      </c>
      <c r="F16" s="290">
        <f t="shared" si="1"/>
        <v>86.188117513064029</v>
      </c>
      <c r="G16" s="290">
        <f t="shared" si="1"/>
        <v>88.525520231083874</v>
      </c>
      <c r="H16" s="1078">
        <f t="shared" si="1"/>
        <v>88.118266956366242</v>
      </c>
      <c r="I16" s="357"/>
      <c r="J16" s="1067"/>
      <c r="K16" s="357"/>
      <c r="L16" s="357"/>
      <c r="M16" s="357"/>
      <c r="N16" s="357"/>
      <c r="O16" s="357"/>
      <c r="P16" s="357"/>
      <c r="Q16" s="357"/>
      <c r="R16" s="357"/>
      <c r="S16" s="357"/>
      <c r="T16" s="357"/>
      <c r="U16" s="357"/>
      <c r="V16" s="357"/>
      <c r="W16" s="357"/>
      <c r="X16" s="357"/>
      <c r="Y16" s="357"/>
      <c r="Z16" s="357"/>
      <c r="AA16" s="357"/>
      <c r="AB16" s="357"/>
      <c r="AC16" s="357"/>
      <c r="AD16" s="357"/>
      <c r="AE16" s="357"/>
      <c r="AF16" s="357"/>
      <c r="AG16" s="357"/>
      <c r="AH16" s="357"/>
      <c r="AI16" s="357"/>
      <c r="AJ16" s="357"/>
      <c r="AK16" s="357"/>
      <c r="AL16" s="357"/>
      <c r="AM16" s="357"/>
      <c r="AN16" s="357"/>
      <c r="AO16" s="357"/>
      <c r="AP16" s="357"/>
      <c r="AQ16" s="357"/>
      <c r="AR16" s="357"/>
      <c r="AS16" s="357"/>
      <c r="AT16" s="357"/>
      <c r="AU16" s="357"/>
      <c r="AV16" s="357"/>
      <c r="AW16" s="357"/>
      <c r="AX16" s="357"/>
      <c r="AY16" s="357"/>
      <c r="AZ16" s="357"/>
      <c r="BA16" s="357"/>
      <c r="BB16" s="357"/>
      <c r="BC16" s="357"/>
      <c r="BD16" s="357"/>
      <c r="BE16" s="357"/>
      <c r="BF16" s="357"/>
      <c r="BG16" s="357"/>
      <c r="BH16" s="357"/>
      <c r="BI16" s="357"/>
      <c r="BJ16" s="357"/>
      <c r="BK16" s="357"/>
      <c r="BL16" s="357"/>
      <c r="BM16" s="357"/>
      <c r="BN16" s="357"/>
      <c r="BO16" s="357"/>
      <c r="BP16" s="357"/>
      <c r="BQ16" s="357"/>
      <c r="BR16" s="357"/>
      <c r="BS16" s="357"/>
      <c r="BT16" s="357"/>
      <c r="BU16" s="357"/>
      <c r="BV16" s="357"/>
      <c r="BW16" s="357"/>
      <c r="BX16" s="357"/>
      <c r="BY16" s="357"/>
      <c r="BZ16" s="357"/>
      <c r="CA16" s="357"/>
      <c r="CB16" s="357"/>
      <c r="CC16" s="357"/>
      <c r="CD16" s="357"/>
      <c r="CE16" s="357"/>
      <c r="CF16" s="357"/>
      <c r="CG16" s="357"/>
      <c r="CH16" s="357"/>
      <c r="CI16" s="357"/>
      <c r="CJ16" s="357"/>
      <c r="CK16" s="357"/>
      <c r="CL16" s="357"/>
      <c r="CM16" s="357"/>
      <c r="CN16" s="357"/>
      <c r="CO16" s="357"/>
      <c r="CP16" s="357"/>
      <c r="CQ16" s="357"/>
      <c r="CR16" s="357"/>
      <c r="CS16" s="357"/>
      <c r="CT16" s="357"/>
      <c r="CU16" s="357"/>
      <c r="CV16" s="357"/>
      <c r="CW16" s="357"/>
      <c r="CX16" s="357"/>
      <c r="CY16" s="357"/>
      <c r="CZ16" s="357"/>
      <c r="DA16" s="357"/>
      <c r="DB16" s="357"/>
      <c r="DC16" s="357"/>
      <c r="DD16" s="357"/>
      <c r="DE16" s="357"/>
      <c r="DF16" s="357"/>
      <c r="DG16" s="357"/>
      <c r="DH16" s="357"/>
      <c r="DI16" s="357"/>
      <c r="DJ16" s="357"/>
      <c r="DK16" s="357"/>
      <c r="DL16" s="357"/>
      <c r="DM16" s="357"/>
      <c r="DN16" s="357"/>
      <c r="DO16" s="357"/>
      <c r="DP16" s="357"/>
      <c r="DQ16" s="357"/>
      <c r="DR16" s="357"/>
      <c r="DS16" s="357"/>
      <c r="DT16" s="357"/>
      <c r="DU16" s="357"/>
      <c r="DV16" s="357"/>
      <c r="DW16" s="357"/>
      <c r="DX16" s="357"/>
      <c r="DY16" s="357"/>
      <c r="DZ16" s="357"/>
      <c r="EA16" s="357"/>
      <c r="EB16" s="357"/>
      <c r="EC16" s="357"/>
      <c r="ED16" s="357"/>
      <c r="EE16" s="357"/>
      <c r="EF16" s="357"/>
      <c r="EG16" s="357"/>
      <c r="EH16" s="357"/>
      <c r="EI16" s="357"/>
      <c r="EJ16" s="357"/>
      <c r="EK16" s="357"/>
      <c r="EL16" s="357"/>
      <c r="EM16" s="357"/>
      <c r="EN16" s="357"/>
      <c r="EO16" s="357"/>
      <c r="EP16" s="357"/>
      <c r="EQ16" s="357"/>
      <c r="ER16" s="357"/>
      <c r="ES16" s="357"/>
      <c r="ET16" s="357"/>
      <c r="EU16" s="357"/>
      <c r="EV16" s="357"/>
      <c r="EW16" s="357"/>
      <c r="EX16" s="357"/>
      <c r="EY16" s="357"/>
      <c r="EZ16" s="357"/>
      <c r="FA16" s="357"/>
      <c r="FB16" s="357"/>
      <c r="FC16" s="357"/>
      <c r="FD16" s="357"/>
      <c r="FE16" s="357"/>
      <c r="FF16" s="357"/>
      <c r="FG16" s="357"/>
      <c r="FH16" s="357"/>
      <c r="FI16" s="357"/>
      <c r="FJ16" s="357"/>
      <c r="FK16" s="357"/>
      <c r="FL16" s="357"/>
      <c r="FM16" s="357"/>
    </row>
    <row r="17" spans="1:169" ht="12.75" customHeight="1">
      <c r="A17" s="1079" t="s">
        <v>431</v>
      </c>
      <c r="B17" s="1077"/>
      <c r="C17" s="304">
        <v>40.133863543097839</v>
      </c>
      <c r="D17" s="304">
        <v>27.698307357630465</v>
      </c>
      <c r="E17" s="304">
        <v>8.3893182917016969</v>
      </c>
      <c r="F17" s="304">
        <v>6.8972162597113096</v>
      </c>
      <c r="G17" s="304">
        <v>11.432292117585929</v>
      </c>
      <c r="H17" s="1085">
        <v>11.307865127421266</v>
      </c>
      <c r="I17" s="357"/>
      <c r="J17" s="1067"/>
      <c r="K17" s="357"/>
      <c r="L17" s="357"/>
      <c r="M17" s="357"/>
      <c r="N17" s="357"/>
      <c r="O17" s="357"/>
      <c r="P17" s="357"/>
      <c r="Q17" s="357"/>
      <c r="R17" s="357"/>
      <c r="S17" s="357"/>
      <c r="T17" s="357"/>
      <c r="U17" s="357"/>
      <c r="V17" s="357"/>
      <c r="W17" s="357"/>
      <c r="X17" s="357"/>
      <c r="Y17" s="357"/>
      <c r="Z17" s="357"/>
      <c r="AA17" s="357"/>
      <c r="AB17" s="357"/>
      <c r="AC17" s="357"/>
      <c r="AD17" s="357"/>
      <c r="AE17" s="357"/>
      <c r="AF17" s="357"/>
      <c r="AG17" s="357"/>
      <c r="AH17" s="357"/>
      <c r="AI17" s="357"/>
      <c r="AJ17" s="357"/>
      <c r="AK17" s="357"/>
      <c r="AL17" s="357"/>
      <c r="AM17" s="357"/>
      <c r="AN17" s="357"/>
      <c r="AO17" s="357"/>
      <c r="AP17" s="357"/>
      <c r="AQ17" s="357"/>
      <c r="AR17" s="357"/>
      <c r="AS17" s="357"/>
      <c r="AT17" s="357"/>
      <c r="AU17" s="357"/>
      <c r="AV17" s="357"/>
      <c r="AW17" s="357"/>
      <c r="AX17" s="357"/>
      <c r="AY17" s="357"/>
      <c r="AZ17" s="357"/>
      <c r="BA17" s="357"/>
      <c r="BB17" s="357"/>
      <c r="BC17" s="357"/>
      <c r="BD17" s="357"/>
      <c r="BE17" s="357"/>
      <c r="BF17" s="357"/>
      <c r="BG17" s="357"/>
      <c r="BH17" s="357"/>
      <c r="BI17" s="357"/>
      <c r="BJ17" s="357"/>
      <c r="BK17" s="357"/>
      <c r="BL17" s="357"/>
      <c r="BM17" s="357"/>
      <c r="BN17" s="357"/>
      <c r="BO17" s="357"/>
      <c r="BP17" s="357"/>
      <c r="BQ17" s="357"/>
      <c r="BR17" s="357"/>
      <c r="BS17" s="357"/>
      <c r="BT17" s="357"/>
      <c r="BU17" s="357"/>
      <c r="BV17" s="357"/>
      <c r="BW17" s="357"/>
      <c r="BX17" s="357"/>
      <c r="BY17" s="357"/>
      <c r="BZ17" s="357"/>
      <c r="CA17" s="357"/>
      <c r="CB17" s="357"/>
      <c r="CC17" s="357"/>
      <c r="CD17" s="357"/>
      <c r="CE17" s="357"/>
      <c r="CF17" s="357"/>
      <c r="CG17" s="357"/>
      <c r="CH17" s="357"/>
      <c r="CI17" s="357"/>
      <c r="CJ17" s="357"/>
      <c r="CK17" s="357"/>
      <c r="CL17" s="357"/>
      <c r="CM17" s="357"/>
      <c r="CN17" s="357"/>
      <c r="CO17" s="357"/>
      <c r="CP17" s="357"/>
      <c r="CQ17" s="357"/>
      <c r="CR17" s="357"/>
      <c r="CS17" s="357"/>
      <c r="CT17" s="357"/>
      <c r="CU17" s="357"/>
      <c r="CV17" s="357"/>
      <c r="CW17" s="357"/>
      <c r="CX17" s="357"/>
      <c r="CY17" s="357"/>
      <c r="CZ17" s="357"/>
      <c r="DA17" s="357"/>
      <c r="DB17" s="357"/>
      <c r="DC17" s="357"/>
      <c r="DD17" s="357"/>
      <c r="DE17" s="357"/>
      <c r="DF17" s="357"/>
      <c r="DG17" s="357"/>
      <c r="DH17" s="357"/>
      <c r="DI17" s="357"/>
      <c r="DJ17" s="357"/>
      <c r="DK17" s="357"/>
      <c r="DL17" s="357"/>
      <c r="DM17" s="357"/>
      <c r="DN17" s="357"/>
      <c r="DO17" s="357"/>
      <c r="DP17" s="357"/>
      <c r="DQ17" s="357"/>
      <c r="DR17" s="357"/>
      <c r="DS17" s="357"/>
      <c r="DT17" s="357"/>
      <c r="DU17" s="357"/>
      <c r="DV17" s="357"/>
      <c r="DW17" s="357"/>
      <c r="DX17" s="357"/>
      <c r="DY17" s="357"/>
      <c r="DZ17" s="357"/>
      <c r="EA17" s="357"/>
      <c r="EB17" s="357"/>
      <c r="EC17" s="357"/>
      <c r="ED17" s="357"/>
      <c r="EE17" s="357"/>
      <c r="EF17" s="357"/>
      <c r="EG17" s="357"/>
      <c r="EH17" s="357"/>
      <c r="EI17" s="357"/>
      <c r="EJ17" s="357"/>
      <c r="EK17" s="357"/>
      <c r="EL17" s="357"/>
      <c r="EM17" s="357"/>
      <c r="EN17" s="357"/>
      <c r="EO17" s="357"/>
      <c r="EP17" s="357"/>
      <c r="EQ17" s="357"/>
      <c r="ER17" s="357"/>
      <c r="ES17" s="357"/>
      <c r="ET17" s="357"/>
      <c r="EU17" s="357"/>
      <c r="EV17" s="357"/>
      <c r="EW17" s="357"/>
      <c r="EX17" s="357"/>
      <c r="EY17" s="357"/>
      <c r="EZ17" s="357"/>
      <c r="FA17" s="357"/>
      <c r="FB17" s="357"/>
      <c r="FC17" s="357"/>
      <c r="FD17" s="357"/>
      <c r="FE17" s="357"/>
      <c r="FF17" s="357"/>
      <c r="FG17" s="357"/>
      <c r="FH17" s="357"/>
      <c r="FI17" s="357"/>
      <c r="FJ17" s="357"/>
      <c r="FK17" s="357"/>
      <c r="FL17" s="357"/>
      <c r="FM17" s="357"/>
    </row>
    <row r="18" spans="1:169">
      <c r="A18" s="1087"/>
      <c r="B18" s="1077"/>
      <c r="C18" s="1088"/>
      <c r="D18" s="1089"/>
      <c r="E18" s="1077"/>
      <c r="F18" s="1088"/>
      <c r="G18" s="1088"/>
      <c r="H18" s="1090"/>
      <c r="I18" s="357"/>
      <c r="J18" s="1068"/>
      <c r="K18" s="357"/>
      <c r="L18" s="357"/>
      <c r="M18" s="357"/>
      <c r="N18" s="357"/>
      <c r="O18" s="357"/>
      <c r="P18" s="357"/>
      <c r="Q18" s="357"/>
      <c r="R18" s="357"/>
      <c r="S18" s="357"/>
      <c r="T18" s="357"/>
      <c r="U18" s="357"/>
      <c r="V18" s="357"/>
      <c r="W18" s="357"/>
      <c r="X18" s="357"/>
      <c r="Y18" s="357"/>
      <c r="Z18" s="357"/>
      <c r="AA18" s="357"/>
      <c r="AB18" s="357"/>
      <c r="AC18" s="357"/>
      <c r="AD18" s="357"/>
      <c r="AE18" s="357"/>
      <c r="AF18" s="357"/>
      <c r="AG18" s="357"/>
      <c r="AH18" s="357"/>
      <c r="AI18" s="357"/>
      <c r="AJ18" s="357"/>
      <c r="AK18" s="357"/>
      <c r="AL18" s="357"/>
      <c r="AM18" s="357"/>
      <c r="AN18" s="357"/>
      <c r="AO18" s="357"/>
      <c r="AP18" s="357"/>
      <c r="AQ18" s="357"/>
      <c r="AR18" s="357"/>
      <c r="AS18" s="357"/>
      <c r="AT18" s="357"/>
      <c r="AU18" s="357"/>
      <c r="AV18" s="357"/>
      <c r="AW18" s="357"/>
      <c r="AX18" s="357"/>
      <c r="AY18" s="357"/>
      <c r="AZ18" s="357"/>
      <c r="BA18" s="357"/>
      <c r="BB18" s="357"/>
      <c r="BC18" s="357"/>
      <c r="BD18" s="357"/>
      <c r="BE18" s="357"/>
      <c r="BF18" s="357"/>
      <c r="BG18" s="357"/>
      <c r="BH18" s="357"/>
      <c r="BI18" s="357"/>
      <c r="BJ18" s="357"/>
      <c r="BK18" s="357"/>
      <c r="BL18" s="357"/>
      <c r="BM18" s="357"/>
      <c r="BN18" s="357"/>
      <c r="BO18" s="357"/>
      <c r="BP18" s="357"/>
      <c r="BQ18" s="357"/>
      <c r="BR18" s="357"/>
      <c r="BS18" s="357"/>
      <c r="BT18" s="357"/>
      <c r="BU18" s="357"/>
      <c r="BV18" s="357"/>
      <c r="BW18" s="357"/>
      <c r="BX18" s="357"/>
      <c r="BY18" s="357"/>
      <c r="BZ18" s="357"/>
      <c r="CA18" s="357"/>
      <c r="CB18" s="357"/>
      <c r="CC18" s="357"/>
      <c r="CD18" s="357"/>
      <c r="CE18" s="357"/>
      <c r="CF18" s="357"/>
      <c r="CG18" s="357"/>
      <c r="CH18" s="357"/>
      <c r="CI18" s="357"/>
      <c r="CJ18" s="357"/>
      <c r="CK18" s="357"/>
      <c r="CL18" s="357"/>
      <c r="CM18" s="357"/>
      <c r="CN18" s="357"/>
      <c r="CO18" s="357"/>
      <c r="CP18" s="357"/>
      <c r="CQ18" s="357"/>
      <c r="CR18" s="357"/>
      <c r="CS18" s="357"/>
      <c r="CT18" s="357"/>
      <c r="CU18" s="357"/>
      <c r="CV18" s="357"/>
      <c r="CW18" s="357"/>
      <c r="CX18" s="357"/>
      <c r="CY18" s="357"/>
      <c r="CZ18" s="357"/>
      <c r="DA18" s="357"/>
      <c r="DB18" s="357"/>
      <c r="DC18" s="357"/>
      <c r="DD18" s="357"/>
      <c r="DE18" s="357"/>
      <c r="DF18" s="357"/>
      <c r="DG18" s="357"/>
      <c r="DH18" s="357"/>
      <c r="DI18" s="357"/>
      <c r="DJ18" s="357"/>
      <c r="DK18" s="357"/>
      <c r="DL18" s="357"/>
      <c r="DM18" s="357"/>
      <c r="DN18" s="357"/>
      <c r="DO18" s="357"/>
      <c r="DP18" s="357"/>
      <c r="DQ18" s="357"/>
      <c r="DR18" s="357"/>
      <c r="DS18" s="357"/>
      <c r="DT18" s="357"/>
      <c r="DU18" s="357"/>
      <c r="DV18" s="357"/>
      <c r="DW18" s="357"/>
      <c r="DX18" s="357"/>
      <c r="DY18" s="357"/>
      <c r="DZ18" s="357"/>
      <c r="EA18" s="357"/>
      <c r="EB18" s="357"/>
      <c r="EC18" s="357"/>
      <c r="ED18" s="357"/>
      <c r="EE18" s="357"/>
      <c r="EF18" s="357"/>
      <c r="EG18" s="357"/>
      <c r="EH18" s="357"/>
      <c r="EI18" s="357"/>
      <c r="EJ18" s="357"/>
      <c r="EK18" s="357"/>
      <c r="EL18" s="357"/>
      <c r="EM18" s="357"/>
      <c r="EN18" s="357"/>
      <c r="EO18" s="357"/>
      <c r="EP18" s="357"/>
      <c r="EQ18" s="357"/>
      <c r="ER18" s="357"/>
      <c r="ES18" s="357"/>
      <c r="ET18" s="357"/>
      <c r="EU18" s="357"/>
      <c r="EV18" s="357"/>
      <c r="EW18" s="357"/>
      <c r="EX18" s="357"/>
      <c r="EY18" s="357"/>
      <c r="EZ18" s="357"/>
      <c r="FA18" s="357"/>
      <c r="FB18" s="357"/>
      <c r="FC18" s="357"/>
      <c r="FD18" s="357"/>
      <c r="FE18" s="357"/>
      <c r="FF18" s="357"/>
      <c r="FG18" s="357"/>
      <c r="FH18" s="357"/>
      <c r="FI18" s="357"/>
      <c r="FJ18" s="357"/>
      <c r="FK18" s="357"/>
      <c r="FL18" s="357"/>
      <c r="FM18" s="357"/>
    </row>
    <row r="19" spans="1:169" ht="12.75" customHeight="1">
      <c r="A19" s="1165" t="s">
        <v>36</v>
      </c>
      <c r="B19" s="1166"/>
      <c r="C19" s="1166"/>
      <c r="D19" s="1166"/>
      <c r="E19" s="1166"/>
      <c r="F19" s="1166"/>
      <c r="G19" s="1166"/>
      <c r="H19" s="1167"/>
      <c r="I19" s="357"/>
      <c r="J19" s="357"/>
      <c r="K19" s="357"/>
      <c r="L19" s="357"/>
      <c r="M19" s="357"/>
      <c r="N19" s="357"/>
      <c r="O19" s="357"/>
      <c r="P19" s="357"/>
      <c r="Q19" s="357"/>
      <c r="R19" s="357"/>
      <c r="S19" s="357"/>
      <c r="T19" s="357"/>
      <c r="U19" s="357"/>
      <c r="V19" s="357"/>
      <c r="W19" s="357"/>
      <c r="X19" s="357"/>
      <c r="Y19" s="357"/>
      <c r="Z19" s="357"/>
      <c r="AA19" s="357"/>
      <c r="AB19" s="357"/>
      <c r="AC19" s="357"/>
      <c r="AD19" s="357"/>
      <c r="AE19" s="357"/>
      <c r="AF19" s="357"/>
      <c r="AG19" s="357"/>
      <c r="AH19" s="357"/>
      <c r="AI19" s="357"/>
      <c r="AJ19" s="357"/>
      <c r="AK19" s="357"/>
      <c r="AL19" s="357"/>
      <c r="AM19" s="357"/>
      <c r="AN19" s="357"/>
      <c r="AO19" s="357"/>
      <c r="AP19" s="357"/>
      <c r="AQ19" s="357"/>
      <c r="AR19" s="357"/>
      <c r="AS19" s="357"/>
      <c r="AT19" s="357"/>
      <c r="AU19" s="357"/>
      <c r="AV19" s="357"/>
      <c r="AW19" s="357"/>
      <c r="AX19" s="357"/>
      <c r="AY19" s="357"/>
      <c r="AZ19" s="357"/>
      <c r="BA19" s="357"/>
      <c r="BB19" s="357"/>
      <c r="BC19" s="357"/>
      <c r="BD19" s="357"/>
      <c r="BE19" s="357"/>
      <c r="BF19" s="357"/>
      <c r="BG19" s="357"/>
      <c r="BH19" s="357"/>
      <c r="BI19" s="357"/>
      <c r="BJ19" s="357"/>
      <c r="BK19" s="357"/>
      <c r="BL19" s="357"/>
      <c r="BM19" s="357"/>
      <c r="BN19" s="357"/>
      <c r="BO19" s="357"/>
      <c r="BP19" s="357"/>
      <c r="BQ19" s="357"/>
      <c r="BR19" s="357"/>
      <c r="BS19" s="357"/>
      <c r="BT19" s="357"/>
      <c r="BU19" s="357"/>
      <c r="BV19" s="357"/>
      <c r="BW19" s="357"/>
      <c r="BX19" s="357"/>
      <c r="BY19" s="357"/>
      <c r="BZ19" s="357"/>
      <c r="CA19" s="357"/>
      <c r="CB19" s="357"/>
      <c r="CC19" s="357"/>
      <c r="CD19" s="357"/>
      <c r="CE19" s="357"/>
      <c r="CF19" s="357"/>
      <c r="CG19" s="357"/>
      <c r="CH19" s="357"/>
      <c r="CI19" s="357"/>
      <c r="CJ19" s="357"/>
      <c r="CK19" s="357"/>
      <c r="CL19" s="357"/>
      <c r="CM19" s="357"/>
      <c r="CN19" s="357"/>
      <c r="CO19" s="357"/>
      <c r="CP19" s="357"/>
      <c r="CQ19" s="357"/>
      <c r="CR19" s="357"/>
      <c r="CS19" s="357"/>
      <c r="CT19" s="357"/>
      <c r="CU19" s="357"/>
      <c r="CV19" s="357"/>
      <c r="CW19" s="357"/>
      <c r="CX19" s="357"/>
      <c r="CY19" s="357"/>
      <c r="CZ19" s="357"/>
      <c r="DA19" s="357"/>
      <c r="DB19" s="357"/>
      <c r="DC19" s="357"/>
      <c r="DD19" s="357"/>
      <c r="DE19" s="357"/>
      <c r="DF19" s="357"/>
      <c r="DG19" s="357"/>
      <c r="DH19" s="357"/>
      <c r="DI19" s="357"/>
      <c r="DJ19" s="357"/>
      <c r="DK19" s="357"/>
      <c r="DL19" s="357"/>
      <c r="DM19" s="357"/>
      <c r="DN19" s="357"/>
      <c r="DO19" s="357"/>
      <c r="DP19" s="357"/>
      <c r="DQ19" s="357"/>
      <c r="DR19" s="357"/>
      <c r="DS19" s="357"/>
      <c r="DT19" s="357"/>
      <c r="DU19" s="357"/>
      <c r="DV19" s="357"/>
      <c r="DW19" s="357"/>
      <c r="DX19" s="357"/>
      <c r="DY19" s="357"/>
      <c r="DZ19" s="357"/>
      <c r="EA19" s="357"/>
      <c r="EB19" s="357"/>
      <c r="EC19" s="357"/>
      <c r="ED19" s="357"/>
      <c r="EE19" s="357"/>
      <c r="EF19" s="357"/>
      <c r="EG19" s="357"/>
      <c r="EH19" s="357"/>
      <c r="EI19" s="357"/>
      <c r="EJ19" s="357"/>
      <c r="EK19" s="357"/>
      <c r="EL19" s="357"/>
      <c r="EM19" s="357"/>
      <c r="EN19" s="357"/>
      <c r="EO19" s="357"/>
      <c r="EP19" s="357"/>
      <c r="EQ19" s="357"/>
      <c r="ER19" s="357"/>
      <c r="ES19" s="357"/>
      <c r="ET19" s="357"/>
      <c r="EU19" s="357"/>
      <c r="EV19" s="357"/>
      <c r="EW19" s="357"/>
      <c r="EX19" s="357"/>
      <c r="EY19" s="357"/>
      <c r="EZ19" s="357"/>
      <c r="FA19" s="357"/>
      <c r="FB19" s="357"/>
      <c r="FC19" s="357"/>
      <c r="FD19" s="357"/>
      <c r="FE19" s="357"/>
      <c r="FF19" s="357"/>
      <c r="FG19" s="357"/>
      <c r="FH19" s="357"/>
      <c r="FI19" s="357"/>
      <c r="FJ19" s="357"/>
      <c r="FK19" s="357"/>
      <c r="FL19" s="357"/>
      <c r="FM19" s="357"/>
    </row>
    <row r="20" spans="1:169" ht="12.75" customHeight="1">
      <c r="A20" s="1081" t="s">
        <v>3</v>
      </c>
      <c r="B20" s="1091"/>
      <c r="C20" s="290">
        <v>372.37669</v>
      </c>
      <c r="D20" s="290">
        <v>595.30677000000003</v>
      </c>
      <c r="E20" s="290">
        <v>1279.6276800000001</v>
      </c>
      <c r="F20" s="290">
        <v>458.26702999999998</v>
      </c>
      <c r="G20" s="290">
        <v>2333.2014800000002</v>
      </c>
      <c r="H20" s="1078">
        <v>2901.5534500000003</v>
      </c>
    </row>
    <row r="21" spans="1:169" ht="12.75" customHeight="1">
      <c r="A21" s="1083" t="s">
        <v>118</v>
      </c>
      <c r="B21" s="1092"/>
      <c r="C21" s="304">
        <v>131.41298</v>
      </c>
      <c r="D21" s="304">
        <v>330.04291999999998</v>
      </c>
      <c r="E21" s="294">
        <v>1217.3411699999999</v>
      </c>
      <c r="F21" s="294">
        <v>376.20513</v>
      </c>
      <c r="G21" s="304">
        <v>1923.5892199999998</v>
      </c>
      <c r="H21" s="1080">
        <v>1957.3887800000002</v>
      </c>
    </row>
    <row r="22" spans="1:169" ht="12.75" customHeight="1">
      <c r="A22" s="1081" t="s">
        <v>119</v>
      </c>
      <c r="B22" s="1092"/>
      <c r="C22" s="299">
        <v>107.83562999999999</v>
      </c>
      <c r="D22" s="299">
        <v>283.23786000000001</v>
      </c>
      <c r="E22" s="299">
        <v>1160.0938000000001</v>
      </c>
      <c r="F22" s="299">
        <v>349.14134000000001</v>
      </c>
      <c r="G22" s="299">
        <v>1792.473</v>
      </c>
      <c r="H22" s="1078">
        <v>1823.5818300000001</v>
      </c>
    </row>
    <row r="23" spans="1:169" ht="12.75" customHeight="1">
      <c r="A23" s="1083" t="s">
        <v>120</v>
      </c>
      <c r="B23" s="1093"/>
      <c r="C23" s="304">
        <v>23.577349999999996</v>
      </c>
      <c r="D23" s="304">
        <v>46.805059999999997</v>
      </c>
      <c r="E23" s="304">
        <v>57.247370000000004</v>
      </c>
      <c r="F23" s="304">
        <v>27.063789999999997</v>
      </c>
      <c r="G23" s="304">
        <v>131.11622</v>
      </c>
      <c r="H23" s="1085">
        <v>133.80695</v>
      </c>
    </row>
    <row r="24" spans="1:169" ht="12.75" customHeight="1">
      <c r="A24" s="1076" t="s">
        <v>121</v>
      </c>
      <c r="B24" s="1092"/>
      <c r="C24" s="299">
        <v>103.84478999999997</v>
      </c>
      <c r="D24" s="299">
        <v>273.66192000000001</v>
      </c>
      <c r="E24" s="299">
        <v>990.99665000000005</v>
      </c>
      <c r="F24" s="299">
        <v>288.90104000000002</v>
      </c>
      <c r="G24" s="299">
        <v>1553.55961</v>
      </c>
      <c r="H24" s="1078">
        <v>1570.3088399999999</v>
      </c>
      <c r="I24" s="357"/>
      <c r="J24" s="357"/>
      <c r="K24" s="357"/>
      <c r="L24" s="357"/>
      <c r="M24" s="357"/>
      <c r="N24" s="357"/>
      <c r="O24" s="357"/>
      <c r="P24" s="357"/>
      <c r="Q24" s="357"/>
      <c r="R24" s="357"/>
      <c r="S24" s="357"/>
      <c r="T24" s="357"/>
      <c r="U24" s="357"/>
      <c r="V24" s="357"/>
      <c r="W24" s="357"/>
      <c r="X24" s="357"/>
      <c r="Y24" s="357"/>
      <c r="Z24" s="357"/>
      <c r="AA24" s="357"/>
      <c r="AB24" s="357"/>
      <c r="AC24" s="357"/>
      <c r="AD24" s="357"/>
      <c r="AE24" s="357"/>
      <c r="AF24" s="357"/>
      <c r="AG24" s="357"/>
      <c r="AH24" s="357"/>
      <c r="AI24" s="357"/>
      <c r="AJ24" s="357"/>
      <c r="AK24" s="357"/>
      <c r="AL24" s="357"/>
      <c r="AM24" s="357"/>
      <c r="AN24" s="357"/>
      <c r="AO24" s="357"/>
      <c r="AP24" s="357"/>
      <c r="AQ24" s="357"/>
      <c r="AR24" s="357"/>
      <c r="AS24" s="357"/>
      <c r="AT24" s="357"/>
      <c r="AU24" s="357"/>
      <c r="AV24" s="357"/>
      <c r="AW24" s="357"/>
      <c r="AX24" s="357"/>
      <c r="AY24" s="357"/>
      <c r="AZ24" s="357"/>
      <c r="BA24" s="357"/>
      <c r="BB24" s="357"/>
      <c r="BC24" s="357"/>
      <c r="BD24" s="357"/>
      <c r="BE24" s="357"/>
      <c r="BF24" s="357"/>
      <c r="BG24" s="357"/>
      <c r="BH24" s="357"/>
      <c r="BI24" s="357"/>
      <c r="BJ24" s="357"/>
      <c r="BK24" s="357"/>
      <c r="BL24" s="357"/>
      <c r="BM24" s="357"/>
      <c r="BN24" s="357"/>
      <c r="BO24" s="357"/>
      <c r="BP24" s="357"/>
      <c r="BQ24" s="357"/>
      <c r="BR24" s="357"/>
      <c r="BS24" s="357"/>
      <c r="BT24" s="357"/>
      <c r="BU24" s="357"/>
      <c r="BV24" s="357"/>
      <c r="BW24" s="357"/>
      <c r="BX24" s="357"/>
      <c r="BY24" s="357"/>
      <c r="BZ24" s="357"/>
      <c r="CA24" s="357"/>
      <c r="CB24" s="357"/>
      <c r="CC24" s="357"/>
      <c r="CD24" s="357"/>
      <c r="CE24" s="357"/>
      <c r="CF24" s="357"/>
      <c r="CG24" s="357"/>
      <c r="CH24" s="357"/>
      <c r="CI24" s="357"/>
      <c r="CJ24" s="357"/>
      <c r="CK24" s="357"/>
      <c r="CL24" s="357"/>
      <c r="CM24" s="357"/>
      <c r="CN24" s="357"/>
      <c r="CO24" s="357"/>
      <c r="CP24" s="357"/>
      <c r="CQ24" s="357"/>
      <c r="CR24" s="357"/>
      <c r="CS24" s="357"/>
      <c r="CT24" s="357"/>
      <c r="CU24" s="357"/>
      <c r="CV24" s="357"/>
      <c r="CW24" s="357"/>
      <c r="CX24" s="357"/>
      <c r="CY24" s="357"/>
      <c r="CZ24" s="357"/>
      <c r="DA24" s="357"/>
      <c r="DB24" s="357"/>
      <c r="DC24" s="357"/>
      <c r="DD24" s="357"/>
      <c r="DE24" s="357"/>
      <c r="DF24" s="357"/>
      <c r="DG24" s="357"/>
      <c r="DH24" s="357"/>
      <c r="DI24" s="357"/>
      <c r="DJ24" s="357"/>
      <c r="DK24" s="357"/>
      <c r="DL24" s="357"/>
      <c r="DM24" s="357"/>
      <c r="DN24" s="357"/>
      <c r="DO24" s="357"/>
      <c r="DP24" s="357"/>
      <c r="DQ24" s="357"/>
      <c r="DR24" s="357"/>
      <c r="DS24" s="357"/>
      <c r="DT24" s="357"/>
      <c r="DU24" s="357"/>
      <c r="DV24" s="357"/>
      <c r="DW24" s="357"/>
      <c r="DX24" s="357"/>
      <c r="DY24" s="357"/>
      <c r="DZ24" s="357"/>
      <c r="EA24" s="357"/>
      <c r="EB24" s="357"/>
      <c r="EC24" s="357"/>
      <c r="ED24" s="357"/>
      <c r="EE24" s="357"/>
      <c r="EF24" s="357"/>
      <c r="EG24" s="357"/>
      <c r="EH24" s="357"/>
      <c r="EI24" s="357"/>
      <c r="EJ24" s="357"/>
      <c r="EK24" s="357"/>
      <c r="EL24" s="357"/>
      <c r="EM24" s="357"/>
      <c r="EN24" s="357"/>
      <c r="EO24" s="357"/>
      <c r="EP24" s="357"/>
      <c r="EQ24" s="357"/>
      <c r="ER24" s="357"/>
      <c r="ES24" s="357"/>
      <c r="ET24" s="357"/>
      <c r="EU24" s="357"/>
      <c r="EV24" s="357"/>
      <c r="EW24" s="357"/>
      <c r="EX24" s="357"/>
      <c r="EY24" s="357"/>
      <c r="EZ24" s="357"/>
      <c r="FA24" s="357"/>
      <c r="FB24" s="357"/>
      <c r="FC24" s="357"/>
      <c r="FD24" s="357"/>
      <c r="FE24" s="357"/>
      <c r="FF24" s="357"/>
      <c r="FG24" s="357"/>
      <c r="FH24" s="357"/>
      <c r="FI24" s="357"/>
      <c r="FJ24" s="357"/>
      <c r="FK24" s="357"/>
      <c r="FL24" s="357"/>
      <c r="FM24" s="357"/>
    </row>
    <row r="25" spans="1:169" ht="12.75" customHeight="1">
      <c r="A25" s="1086" t="s">
        <v>429</v>
      </c>
      <c r="B25" s="1092"/>
      <c r="C25" s="304">
        <f>100*C21/C20</f>
        <v>35.290334633996558</v>
      </c>
      <c r="D25" s="304">
        <f t="shared" ref="D25:H25" si="2">100*D21/D20</f>
        <v>55.440814153684158</v>
      </c>
      <c r="E25" s="304">
        <f t="shared" si="2"/>
        <v>95.132450557805996</v>
      </c>
      <c r="F25" s="304">
        <f t="shared" si="2"/>
        <v>82.092994994643192</v>
      </c>
      <c r="G25" s="304">
        <f t="shared" si="2"/>
        <v>82.444196803783953</v>
      </c>
      <c r="H25" s="1085">
        <f t="shared" si="2"/>
        <v>67.460028351364684</v>
      </c>
    </row>
    <row r="26" spans="1:169" ht="12.75" customHeight="1">
      <c r="A26" s="1076" t="s">
        <v>122</v>
      </c>
      <c r="B26" s="1092"/>
      <c r="C26" s="299">
        <f>100*C22/C20</f>
        <v>28.958748733708333</v>
      </c>
      <c r="D26" s="299">
        <f t="shared" ref="D26:H28" si="3">100*D22/D20</f>
        <v>47.578471180497409</v>
      </c>
      <c r="E26" s="299">
        <f t="shared" si="3"/>
        <v>90.658698473918605</v>
      </c>
      <c r="F26" s="299">
        <f t="shared" si="3"/>
        <v>76.187313758967122</v>
      </c>
      <c r="G26" s="299">
        <f t="shared" si="3"/>
        <v>76.824612677684385</v>
      </c>
      <c r="H26" s="1078">
        <f t="shared" si="3"/>
        <v>62.848465879544626</v>
      </c>
      <c r="I26" s="357"/>
      <c r="J26" s="357"/>
      <c r="K26" s="357"/>
      <c r="L26" s="357"/>
      <c r="M26" s="357"/>
      <c r="N26" s="357"/>
      <c r="O26" s="357"/>
      <c r="P26" s="357"/>
      <c r="Q26" s="357"/>
      <c r="R26" s="357"/>
      <c r="S26" s="357"/>
      <c r="T26" s="357"/>
      <c r="U26" s="357"/>
      <c r="V26" s="357"/>
      <c r="W26" s="357"/>
      <c r="X26" s="357"/>
      <c r="Y26" s="357"/>
      <c r="Z26" s="357"/>
      <c r="AA26" s="357"/>
      <c r="AB26" s="357"/>
      <c r="AC26" s="357"/>
      <c r="AD26" s="357"/>
      <c r="AE26" s="357"/>
      <c r="AF26" s="357"/>
      <c r="AG26" s="357"/>
      <c r="AH26" s="357"/>
      <c r="AI26" s="357"/>
      <c r="AJ26" s="357"/>
      <c r="AK26" s="357"/>
      <c r="AL26" s="357"/>
      <c r="AM26" s="357"/>
      <c r="AN26" s="357"/>
      <c r="AO26" s="357"/>
      <c r="AP26" s="357"/>
      <c r="AQ26" s="357"/>
      <c r="AR26" s="357"/>
      <c r="AS26" s="357"/>
      <c r="AT26" s="357"/>
      <c r="AU26" s="357"/>
      <c r="AV26" s="357"/>
      <c r="AW26" s="357"/>
      <c r="AX26" s="357"/>
      <c r="AY26" s="357"/>
      <c r="AZ26" s="357"/>
      <c r="BA26" s="357"/>
      <c r="BB26" s="357"/>
      <c r="BC26" s="357"/>
      <c r="BD26" s="357"/>
      <c r="BE26" s="357"/>
      <c r="BF26" s="357"/>
      <c r="BG26" s="357"/>
      <c r="BH26" s="357"/>
      <c r="BI26" s="357"/>
      <c r="BJ26" s="357"/>
      <c r="BK26" s="357"/>
      <c r="BL26" s="357"/>
      <c r="BM26" s="357"/>
      <c r="BN26" s="357"/>
      <c r="BO26" s="357"/>
      <c r="BP26" s="357"/>
      <c r="BQ26" s="357"/>
      <c r="BR26" s="357"/>
      <c r="BS26" s="357"/>
      <c r="BT26" s="357"/>
      <c r="BU26" s="357"/>
      <c r="BV26" s="357"/>
      <c r="BW26" s="357"/>
      <c r="BX26" s="357"/>
      <c r="BY26" s="357"/>
      <c r="BZ26" s="357"/>
      <c r="CA26" s="357"/>
      <c r="CB26" s="357"/>
      <c r="CC26" s="357"/>
      <c r="CD26" s="357"/>
      <c r="CE26" s="357"/>
      <c r="CF26" s="357"/>
      <c r="CG26" s="357"/>
      <c r="CH26" s="357"/>
      <c r="CI26" s="357"/>
      <c r="CJ26" s="357"/>
      <c r="CK26" s="357"/>
      <c r="CL26" s="357"/>
      <c r="CM26" s="357"/>
      <c r="CN26" s="357"/>
      <c r="CO26" s="357"/>
      <c r="CP26" s="357"/>
      <c r="CQ26" s="357"/>
      <c r="CR26" s="357"/>
      <c r="CS26" s="357"/>
      <c r="CT26" s="357"/>
      <c r="CU26" s="357"/>
      <c r="CV26" s="357"/>
      <c r="CW26" s="357"/>
      <c r="CX26" s="357"/>
      <c r="CY26" s="357"/>
      <c r="CZ26" s="357"/>
      <c r="DA26" s="357"/>
      <c r="DB26" s="357"/>
      <c r="DC26" s="357"/>
      <c r="DD26" s="357"/>
      <c r="DE26" s="357"/>
      <c r="DF26" s="357"/>
      <c r="DG26" s="357"/>
      <c r="DH26" s="357"/>
      <c r="DI26" s="357"/>
      <c r="DJ26" s="357"/>
      <c r="DK26" s="357"/>
      <c r="DL26" s="357"/>
      <c r="DM26" s="357"/>
      <c r="DN26" s="357"/>
      <c r="DO26" s="357"/>
      <c r="DP26" s="357"/>
      <c r="DQ26" s="357"/>
      <c r="DR26" s="357"/>
      <c r="DS26" s="357"/>
      <c r="DT26" s="357"/>
      <c r="DU26" s="357"/>
      <c r="DV26" s="357"/>
      <c r="DW26" s="357"/>
      <c r="DX26" s="357"/>
      <c r="DY26" s="357"/>
      <c r="DZ26" s="357"/>
      <c r="EA26" s="357"/>
      <c r="EB26" s="357"/>
      <c r="EC26" s="357"/>
      <c r="ED26" s="357"/>
      <c r="EE26" s="357"/>
      <c r="EF26" s="357"/>
      <c r="EG26" s="357"/>
      <c r="EH26" s="357"/>
      <c r="EI26" s="357"/>
      <c r="EJ26" s="357"/>
      <c r="EK26" s="357"/>
      <c r="EL26" s="357"/>
      <c r="EM26" s="357"/>
      <c r="EN26" s="357"/>
      <c r="EO26" s="357"/>
      <c r="EP26" s="357"/>
      <c r="EQ26" s="357"/>
      <c r="ER26" s="357"/>
      <c r="ES26" s="357"/>
      <c r="ET26" s="357"/>
      <c r="EU26" s="357"/>
      <c r="EV26" s="357"/>
      <c r="EW26" s="357"/>
      <c r="EX26" s="357"/>
      <c r="EY26" s="357"/>
      <c r="EZ26" s="357"/>
      <c r="FA26" s="357"/>
      <c r="FB26" s="357"/>
      <c r="FC26" s="357"/>
      <c r="FD26" s="357"/>
      <c r="FE26" s="357"/>
      <c r="FF26" s="357"/>
      <c r="FG26" s="357"/>
      <c r="FH26" s="357"/>
      <c r="FI26" s="357"/>
      <c r="FJ26" s="357"/>
      <c r="FK26" s="357"/>
      <c r="FL26" s="357"/>
      <c r="FM26" s="357"/>
    </row>
    <row r="27" spans="1:169" ht="12.75" customHeight="1">
      <c r="A27" s="1079" t="s">
        <v>114</v>
      </c>
      <c r="B27" s="1092"/>
      <c r="C27" s="304">
        <f>100*C23/C21</f>
        <v>17.941416441511329</v>
      </c>
      <c r="D27" s="304">
        <f t="shared" si="3"/>
        <v>14.181507059748471</v>
      </c>
      <c r="E27" s="304">
        <f t="shared" si="3"/>
        <v>4.7026561994941813</v>
      </c>
      <c r="F27" s="304">
        <f t="shared" si="3"/>
        <v>7.1938918004653472</v>
      </c>
      <c r="G27" s="304">
        <f t="shared" si="3"/>
        <v>6.8162276351288771</v>
      </c>
      <c r="H27" s="1085">
        <f t="shared" si="3"/>
        <v>6.8359924899538855</v>
      </c>
      <c r="I27" s="357"/>
      <c r="J27" s="1067"/>
      <c r="K27" s="357"/>
      <c r="L27" s="357"/>
      <c r="M27" s="357"/>
      <c r="N27" s="357"/>
      <c r="O27" s="357"/>
      <c r="P27" s="357"/>
      <c r="Q27" s="357"/>
      <c r="R27" s="357"/>
      <c r="S27" s="357"/>
      <c r="T27" s="357"/>
      <c r="U27" s="357"/>
      <c r="V27" s="357"/>
      <c r="W27" s="357"/>
      <c r="X27" s="357"/>
      <c r="Y27" s="357"/>
      <c r="Z27" s="357"/>
      <c r="AA27" s="357"/>
      <c r="AB27" s="357"/>
      <c r="AC27" s="357"/>
      <c r="AD27" s="357"/>
      <c r="AE27" s="357"/>
      <c r="AF27" s="357"/>
      <c r="AG27" s="357"/>
      <c r="AH27" s="357"/>
      <c r="AI27" s="357"/>
      <c r="AJ27" s="357"/>
      <c r="AK27" s="357"/>
      <c r="AL27" s="357"/>
      <c r="AM27" s="357"/>
      <c r="AN27" s="357"/>
      <c r="AO27" s="357"/>
      <c r="AP27" s="357"/>
      <c r="AQ27" s="357"/>
      <c r="AR27" s="357"/>
      <c r="AS27" s="357"/>
      <c r="AT27" s="357"/>
      <c r="AU27" s="357"/>
      <c r="AV27" s="357"/>
      <c r="AW27" s="357"/>
      <c r="AX27" s="357"/>
      <c r="AY27" s="357"/>
      <c r="AZ27" s="357"/>
      <c r="BA27" s="357"/>
      <c r="BB27" s="357"/>
      <c r="BC27" s="357"/>
      <c r="BD27" s="357"/>
      <c r="BE27" s="357"/>
      <c r="BF27" s="357"/>
      <c r="BG27" s="357"/>
      <c r="BH27" s="357"/>
      <c r="BI27" s="357"/>
      <c r="BJ27" s="357"/>
      <c r="BK27" s="357"/>
      <c r="BL27" s="357"/>
      <c r="BM27" s="357"/>
      <c r="BN27" s="357"/>
      <c r="BO27" s="357"/>
      <c r="BP27" s="357"/>
      <c r="BQ27" s="357"/>
      <c r="BR27" s="357"/>
      <c r="BS27" s="357"/>
      <c r="BT27" s="357"/>
      <c r="BU27" s="357"/>
      <c r="BV27" s="357"/>
      <c r="BW27" s="357"/>
      <c r="BX27" s="357"/>
      <c r="BY27" s="357"/>
      <c r="BZ27" s="357"/>
      <c r="CA27" s="357"/>
      <c r="CB27" s="357"/>
      <c r="CC27" s="357"/>
      <c r="CD27" s="357"/>
      <c r="CE27" s="357"/>
      <c r="CF27" s="357"/>
      <c r="CG27" s="357"/>
      <c r="CH27" s="357"/>
      <c r="CI27" s="357"/>
      <c r="CJ27" s="357"/>
      <c r="CK27" s="357"/>
      <c r="CL27" s="357"/>
      <c r="CM27" s="357"/>
      <c r="CN27" s="357"/>
      <c r="CO27" s="357"/>
      <c r="CP27" s="357"/>
      <c r="CQ27" s="357"/>
      <c r="CR27" s="357"/>
      <c r="CS27" s="357"/>
      <c r="CT27" s="357"/>
      <c r="CU27" s="357"/>
      <c r="CV27" s="357"/>
      <c r="CW27" s="357"/>
      <c r="CX27" s="357"/>
      <c r="CY27" s="357"/>
      <c r="CZ27" s="357"/>
      <c r="DA27" s="357"/>
      <c r="DB27" s="357"/>
      <c r="DC27" s="357"/>
      <c r="DD27" s="357"/>
      <c r="DE27" s="357"/>
      <c r="DF27" s="357"/>
      <c r="DG27" s="357"/>
      <c r="DH27" s="357"/>
      <c r="DI27" s="357"/>
      <c r="DJ27" s="357"/>
      <c r="DK27" s="357"/>
      <c r="DL27" s="357"/>
      <c r="DM27" s="357"/>
      <c r="DN27" s="357"/>
      <c r="DO27" s="357"/>
      <c r="DP27" s="357"/>
      <c r="DQ27" s="357"/>
      <c r="DR27" s="357"/>
      <c r="DS27" s="357"/>
      <c r="DT27" s="357"/>
      <c r="DU27" s="357"/>
      <c r="DV27" s="357"/>
      <c r="DW27" s="357"/>
      <c r="DX27" s="357"/>
      <c r="DY27" s="357"/>
      <c r="DZ27" s="357"/>
      <c r="EA27" s="357"/>
      <c r="EB27" s="357"/>
      <c r="EC27" s="357"/>
      <c r="ED27" s="357"/>
      <c r="EE27" s="357"/>
      <c r="EF27" s="357"/>
      <c r="EG27" s="357"/>
      <c r="EH27" s="357"/>
      <c r="EI27" s="357"/>
      <c r="EJ27" s="357"/>
      <c r="EK27" s="357"/>
      <c r="EL27" s="357"/>
      <c r="EM27" s="357"/>
      <c r="EN27" s="357"/>
      <c r="EO27" s="357"/>
      <c r="EP27" s="357"/>
      <c r="EQ27" s="357"/>
      <c r="ER27" s="357"/>
      <c r="ES27" s="357"/>
      <c r="ET27" s="357"/>
      <c r="EU27" s="357"/>
      <c r="EV27" s="357"/>
      <c r="EW27" s="357"/>
      <c r="EX27" s="357"/>
      <c r="EY27" s="357"/>
      <c r="EZ27" s="357"/>
      <c r="FA27" s="357"/>
      <c r="FB27" s="357"/>
      <c r="FC27" s="357"/>
      <c r="FD27" s="357"/>
      <c r="FE27" s="357"/>
      <c r="FF27" s="357"/>
      <c r="FG27" s="357"/>
      <c r="FH27" s="357"/>
      <c r="FI27" s="357"/>
      <c r="FJ27" s="357"/>
      <c r="FK27" s="357"/>
      <c r="FL27" s="357"/>
      <c r="FM27" s="357"/>
    </row>
    <row r="28" spans="1:169" ht="12.75" customHeight="1">
      <c r="A28" s="1081" t="s">
        <v>430</v>
      </c>
      <c r="B28" s="1092"/>
      <c r="C28" s="290">
        <f>100*C24/C22</f>
        <v>96.29914528250076</v>
      </c>
      <c r="D28" s="290">
        <f t="shared" si="3"/>
        <v>96.619117232420834</v>
      </c>
      <c r="E28" s="290">
        <f t="shared" si="3"/>
        <v>85.423838141364087</v>
      </c>
      <c r="F28" s="290">
        <f t="shared" si="3"/>
        <v>82.746156613822933</v>
      </c>
      <c r="G28" s="290">
        <f t="shared" si="3"/>
        <v>86.671297698765898</v>
      </c>
      <c r="H28" s="1078">
        <f t="shared" si="3"/>
        <v>86.111235271520542</v>
      </c>
      <c r="J28" s="1067"/>
    </row>
    <row r="29" spans="1:169" ht="12.75" customHeight="1">
      <c r="A29" s="1083" t="s">
        <v>431</v>
      </c>
      <c r="B29" s="1091"/>
      <c r="C29" s="304">
        <v>36.093192542447255</v>
      </c>
      <c r="D29" s="304">
        <v>26.341691967958131</v>
      </c>
      <c r="E29" s="304">
        <v>6.414649333072922</v>
      </c>
      <c r="F29" s="304">
        <v>4.0606603562243997</v>
      </c>
      <c r="G29" s="304">
        <v>9.4870791600973732</v>
      </c>
      <c r="H29" s="1085">
        <v>9.4322209890890001</v>
      </c>
    </row>
    <row r="30" spans="1:169" ht="15" thickBot="1">
      <c r="A30" s="1094"/>
      <c r="B30" s="1095"/>
      <c r="C30" s="1095"/>
      <c r="D30" s="1095"/>
      <c r="E30" s="1095"/>
      <c r="F30" s="1095"/>
      <c r="G30" s="1095"/>
      <c r="H30" s="1096"/>
    </row>
    <row r="31" spans="1:169" ht="13" thickTop="1">
      <c r="A31" s="1162" t="s">
        <v>38</v>
      </c>
      <c r="B31" s="1163"/>
      <c r="C31" s="1163"/>
      <c r="D31" s="1163"/>
      <c r="E31" s="1163"/>
      <c r="F31" s="1163"/>
      <c r="G31" s="1163"/>
      <c r="H31" s="1164"/>
    </row>
    <row r="32" spans="1:169" ht="12.75" customHeight="1">
      <c r="A32" s="1097" t="s">
        <v>3</v>
      </c>
      <c r="B32" s="1092"/>
      <c r="C32" s="290">
        <v>356.70001000000002</v>
      </c>
      <c r="D32" s="290">
        <v>584.3649999999999</v>
      </c>
      <c r="E32" s="1098">
        <v>1340.0629899999999</v>
      </c>
      <c r="F32" s="1098">
        <v>511.08882</v>
      </c>
      <c r="G32" s="290">
        <v>2435.5168100000001</v>
      </c>
      <c r="H32" s="1078">
        <v>3216.11825</v>
      </c>
    </row>
    <row r="33" spans="1:169" ht="12.75" customHeight="1">
      <c r="A33" s="1083" t="s">
        <v>118</v>
      </c>
      <c r="B33" s="1092"/>
      <c r="C33" s="304">
        <v>136.09402</v>
      </c>
      <c r="D33" s="304">
        <v>314.56992000000002</v>
      </c>
      <c r="E33" s="304">
        <v>1184.1752300000001</v>
      </c>
      <c r="F33" s="304">
        <v>356.66237000000001</v>
      </c>
      <c r="G33" s="304">
        <v>1855.40752</v>
      </c>
      <c r="H33" s="1080">
        <v>1893.67455</v>
      </c>
    </row>
    <row r="34" spans="1:169" ht="12.75" customHeight="1">
      <c r="A34" s="1081" t="s">
        <v>119</v>
      </c>
      <c r="B34" s="1091"/>
      <c r="C34" s="299">
        <v>111.14256</v>
      </c>
      <c r="D34" s="299">
        <v>276.52940000000001</v>
      </c>
      <c r="E34" s="299">
        <v>1117.3745899999999</v>
      </c>
      <c r="F34" s="299">
        <v>324.73913999999996</v>
      </c>
      <c r="G34" s="299">
        <v>1718.6431299999999</v>
      </c>
      <c r="H34" s="1078">
        <v>1756.2924899999998</v>
      </c>
    </row>
    <row r="35" spans="1:169" ht="12.75" customHeight="1">
      <c r="A35" s="1083" t="s">
        <v>120</v>
      </c>
      <c r="B35" s="1092"/>
      <c r="C35" s="304">
        <v>24.951460000000004</v>
      </c>
      <c r="D35" s="304">
        <v>38.040520000000008</v>
      </c>
      <c r="E35" s="304">
        <v>66.800639999999987</v>
      </c>
      <c r="F35" s="304">
        <v>31.92323</v>
      </c>
      <c r="G35" s="304">
        <v>136.76438999999999</v>
      </c>
      <c r="H35" s="1085">
        <v>137.38206</v>
      </c>
      <c r="I35" s="357"/>
      <c r="J35" s="357"/>
      <c r="K35" s="357"/>
      <c r="L35" s="357"/>
      <c r="M35" s="357"/>
      <c r="N35" s="357"/>
      <c r="O35" s="357"/>
      <c r="P35" s="357"/>
      <c r="Q35" s="357"/>
      <c r="R35" s="357"/>
      <c r="S35" s="357"/>
      <c r="T35" s="357"/>
      <c r="U35" s="357"/>
      <c r="V35" s="357"/>
      <c r="W35" s="357"/>
      <c r="X35" s="357"/>
      <c r="Y35" s="357"/>
      <c r="Z35" s="357"/>
      <c r="AA35" s="357"/>
      <c r="AB35" s="357"/>
      <c r="AC35" s="357"/>
      <c r="AD35" s="357"/>
      <c r="AE35" s="357"/>
      <c r="AF35" s="357"/>
      <c r="AG35" s="357"/>
      <c r="AH35" s="357"/>
      <c r="AI35" s="357"/>
      <c r="AJ35" s="357"/>
      <c r="AK35" s="357"/>
      <c r="AL35" s="357"/>
      <c r="AM35" s="357"/>
      <c r="AN35" s="357"/>
      <c r="AO35" s="357"/>
      <c r="AP35" s="357"/>
      <c r="AQ35" s="357"/>
      <c r="AR35" s="357"/>
      <c r="AS35" s="357"/>
      <c r="AT35" s="357"/>
      <c r="AU35" s="357"/>
      <c r="AV35" s="357"/>
      <c r="AW35" s="357"/>
      <c r="AX35" s="357"/>
      <c r="AY35" s="357"/>
      <c r="AZ35" s="357"/>
      <c r="BA35" s="357"/>
      <c r="BB35" s="357"/>
      <c r="BC35" s="357"/>
      <c r="BD35" s="357"/>
      <c r="BE35" s="357"/>
      <c r="BF35" s="357"/>
      <c r="BG35" s="357"/>
      <c r="BH35" s="357"/>
      <c r="BI35" s="357"/>
      <c r="BJ35" s="357"/>
      <c r="BK35" s="357"/>
      <c r="BL35" s="357"/>
      <c r="BM35" s="357"/>
      <c r="BN35" s="357"/>
      <c r="BO35" s="357"/>
      <c r="BP35" s="357"/>
      <c r="BQ35" s="357"/>
      <c r="BR35" s="357"/>
      <c r="BS35" s="357"/>
      <c r="BT35" s="357"/>
      <c r="BU35" s="357"/>
      <c r="BV35" s="357"/>
      <c r="BW35" s="357"/>
      <c r="BX35" s="357"/>
      <c r="BY35" s="357"/>
      <c r="BZ35" s="357"/>
      <c r="CA35" s="357"/>
      <c r="CB35" s="357"/>
      <c r="CC35" s="357"/>
      <c r="CD35" s="357"/>
      <c r="CE35" s="357"/>
      <c r="CF35" s="357"/>
      <c r="CG35" s="357"/>
      <c r="CH35" s="357"/>
      <c r="CI35" s="357"/>
      <c r="CJ35" s="357"/>
      <c r="CK35" s="357"/>
      <c r="CL35" s="357"/>
      <c r="CM35" s="357"/>
      <c r="CN35" s="357"/>
      <c r="CO35" s="357"/>
      <c r="CP35" s="357"/>
      <c r="CQ35" s="357"/>
      <c r="CR35" s="357"/>
      <c r="CS35" s="357"/>
      <c r="CT35" s="357"/>
      <c r="CU35" s="357"/>
      <c r="CV35" s="357"/>
      <c r="CW35" s="357"/>
      <c r="CX35" s="357"/>
      <c r="CY35" s="357"/>
      <c r="CZ35" s="357"/>
      <c r="DA35" s="357"/>
      <c r="DB35" s="357"/>
      <c r="DC35" s="357"/>
      <c r="DD35" s="357"/>
      <c r="DE35" s="357"/>
      <c r="DF35" s="357"/>
      <c r="DG35" s="357"/>
      <c r="DH35" s="357"/>
      <c r="DI35" s="357"/>
      <c r="DJ35" s="357"/>
      <c r="DK35" s="357"/>
      <c r="DL35" s="357"/>
      <c r="DM35" s="357"/>
      <c r="DN35" s="357"/>
      <c r="DO35" s="357"/>
      <c r="DP35" s="357"/>
      <c r="DQ35" s="357"/>
      <c r="DR35" s="357"/>
      <c r="DS35" s="357"/>
      <c r="DT35" s="357"/>
      <c r="DU35" s="357"/>
      <c r="DV35" s="357"/>
      <c r="DW35" s="357"/>
      <c r="DX35" s="357"/>
      <c r="DY35" s="357"/>
      <c r="DZ35" s="357"/>
      <c r="EA35" s="357"/>
      <c r="EB35" s="357"/>
      <c r="EC35" s="357"/>
      <c r="ED35" s="357"/>
      <c r="EE35" s="357"/>
      <c r="EF35" s="357"/>
      <c r="EG35" s="357"/>
      <c r="EH35" s="357"/>
      <c r="EI35" s="357"/>
      <c r="EJ35" s="357"/>
      <c r="EK35" s="357"/>
      <c r="EL35" s="357"/>
      <c r="EM35" s="357"/>
      <c r="EN35" s="357"/>
      <c r="EO35" s="357"/>
      <c r="EP35" s="357"/>
      <c r="EQ35" s="357"/>
      <c r="ER35" s="357"/>
      <c r="ES35" s="357"/>
      <c r="ET35" s="357"/>
      <c r="EU35" s="357"/>
      <c r="EV35" s="357"/>
      <c r="EW35" s="357"/>
      <c r="EX35" s="357"/>
      <c r="EY35" s="357"/>
      <c r="EZ35" s="357"/>
      <c r="FA35" s="357"/>
      <c r="FB35" s="357"/>
      <c r="FC35" s="357"/>
      <c r="FD35" s="357"/>
      <c r="FE35" s="357"/>
      <c r="FF35" s="357"/>
      <c r="FG35" s="357"/>
      <c r="FH35" s="357"/>
      <c r="FI35" s="357"/>
      <c r="FJ35" s="357"/>
      <c r="FK35" s="357"/>
      <c r="FL35" s="357"/>
      <c r="FM35" s="357"/>
    </row>
    <row r="36" spans="1:169" ht="12.75" customHeight="1">
      <c r="A36" s="1076" t="s">
        <v>121</v>
      </c>
      <c r="B36" s="1092"/>
      <c r="C36" s="299">
        <v>105.08886999999999</v>
      </c>
      <c r="D36" s="299">
        <v>261.05764999999997</v>
      </c>
      <c r="E36" s="290">
        <v>1001.7126999999999</v>
      </c>
      <c r="F36" s="290">
        <v>291.90386000000001</v>
      </c>
      <c r="G36" s="299">
        <v>1554.6742099999999</v>
      </c>
      <c r="H36" s="1078">
        <v>1584.2143700000001</v>
      </c>
    </row>
    <row r="37" spans="1:169" ht="12.75" customHeight="1">
      <c r="A37" s="1086" t="s">
        <v>429</v>
      </c>
      <c r="B37" s="1092"/>
      <c r="C37" s="304">
        <f>100*C33/C32</f>
        <v>38.153635039146756</v>
      </c>
      <c r="D37" s="304">
        <f t="shared" ref="D37:H37" si="4">100*D33/D32</f>
        <v>53.831067911322563</v>
      </c>
      <c r="E37" s="294">
        <f t="shared" si="4"/>
        <v>88.367131906239734</v>
      </c>
      <c r="F37" s="294">
        <f t="shared" si="4"/>
        <v>69.784811571499446</v>
      </c>
      <c r="G37" s="304">
        <f t="shared" si="4"/>
        <v>76.181265199315135</v>
      </c>
      <c r="H37" s="1085">
        <f t="shared" si="4"/>
        <v>58.880750109234938</v>
      </c>
      <c r="J37" s="1067"/>
    </row>
    <row r="38" spans="1:169" ht="12.75" customHeight="1">
      <c r="A38" s="1076" t="s">
        <v>122</v>
      </c>
      <c r="B38" s="1092"/>
      <c r="C38" s="299">
        <f>100*C34/C32</f>
        <v>31.15855253270108</v>
      </c>
      <c r="D38" s="299">
        <f t="shared" ref="D38:H40" si="5">100*D34/D32</f>
        <v>47.32134881452518</v>
      </c>
      <c r="E38" s="290">
        <f t="shared" si="5"/>
        <v>83.382243845119547</v>
      </c>
      <c r="F38" s="290">
        <f t="shared" si="5"/>
        <v>63.538689811293459</v>
      </c>
      <c r="G38" s="299">
        <f t="shared" si="5"/>
        <v>70.565849635831498</v>
      </c>
      <c r="H38" s="1078">
        <f t="shared" si="5"/>
        <v>54.609076951694789</v>
      </c>
      <c r="J38" s="1067"/>
    </row>
    <row r="39" spans="1:169" ht="12.75" customHeight="1">
      <c r="A39" s="1079" t="s">
        <v>114</v>
      </c>
      <c r="B39" s="1092"/>
      <c r="C39" s="304">
        <f>100*C35/C33</f>
        <v>18.333987048071624</v>
      </c>
      <c r="D39" s="304">
        <f t="shared" si="5"/>
        <v>12.092866349077497</v>
      </c>
      <c r="E39" s="294">
        <f t="shared" si="5"/>
        <v>5.6411110710363346</v>
      </c>
      <c r="F39" s="294">
        <f t="shared" si="5"/>
        <v>8.9505461425605386</v>
      </c>
      <c r="G39" s="304">
        <f t="shared" si="5"/>
        <v>7.3711240536526441</v>
      </c>
      <c r="H39" s="1085">
        <f t="shared" si="5"/>
        <v>7.2547872600389542</v>
      </c>
    </row>
    <row r="40" spans="1:169" ht="12.75" customHeight="1">
      <c r="A40" s="1076" t="s">
        <v>430</v>
      </c>
      <c r="B40" s="1092"/>
      <c r="C40" s="290">
        <f>100*C36/C34</f>
        <v>94.553220656425395</v>
      </c>
      <c r="D40" s="290">
        <f t="shared" si="5"/>
        <v>94.405025288450318</v>
      </c>
      <c r="E40" s="290">
        <f t="shared" si="5"/>
        <v>89.648781077078183</v>
      </c>
      <c r="F40" s="290">
        <f t="shared" si="5"/>
        <v>89.888721143992697</v>
      </c>
      <c r="G40" s="290">
        <f t="shared" si="5"/>
        <v>90.459396884797144</v>
      </c>
      <c r="H40" s="1078">
        <f t="shared" si="5"/>
        <v>90.202194624199535</v>
      </c>
    </row>
    <row r="41" spans="1:169" ht="13" thickBot="1">
      <c r="A41" s="1099" t="s">
        <v>431</v>
      </c>
      <c r="B41" s="1100"/>
      <c r="C41" s="304">
        <v>44.126699620996973</v>
      </c>
      <c r="D41" s="304">
        <v>29.120422251560139</v>
      </c>
      <c r="E41" s="1101">
        <v>10.342862778918546</v>
      </c>
      <c r="F41" s="1101">
        <v>9.7045924641078738</v>
      </c>
      <c r="G41" s="304">
        <v>13.376110484266668</v>
      </c>
      <c r="H41" s="1085">
        <v>13.167045694706076</v>
      </c>
    </row>
    <row r="42" spans="1:169" ht="13.5" thickTop="1" thickBot="1">
      <c r="A42" s="1069"/>
      <c r="B42" s="1069"/>
      <c r="C42" s="1069"/>
      <c r="D42" s="1069"/>
      <c r="E42" s="1069"/>
      <c r="F42" s="1069"/>
      <c r="G42" s="1069"/>
      <c r="H42" s="1069"/>
    </row>
    <row r="43" spans="1:169" ht="13" thickTop="1">
      <c r="A43" s="564" t="s">
        <v>27</v>
      </c>
      <c r="B43" s="565"/>
      <c r="C43" s="1061" t="s">
        <v>104</v>
      </c>
      <c r="D43" s="1061" t="s">
        <v>116</v>
      </c>
      <c r="E43" s="1061" t="s">
        <v>115</v>
      </c>
      <c r="F43" s="1061" t="s">
        <v>428</v>
      </c>
      <c r="G43" s="1070" t="s">
        <v>106</v>
      </c>
      <c r="H43" s="1071" t="s">
        <v>117</v>
      </c>
    </row>
    <row r="44" spans="1:169" ht="13.5" thickBot="1">
      <c r="A44" s="1257"/>
      <c r="B44" s="1258"/>
      <c r="C44" s="1062"/>
      <c r="D44" s="1062"/>
      <c r="E44" s="1063"/>
      <c r="F44" s="1064"/>
      <c r="G44" s="1065"/>
      <c r="H44" s="1066"/>
    </row>
    <row r="45" spans="1:169" ht="13" thickTop="1">
      <c r="A45" s="1162" t="s">
        <v>26</v>
      </c>
      <c r="B45" s="1163"/>
      <c r="C45" s="1163"/>
      <c r="D45" s="1163"/>
      <c r="E45" s="1163"/>
      <c r="F45" s="1163"/>
      <c r="G45" s="1163"/>
      <c r="H45" s="1164"/>
    </row>
    <row r="46" spans="1:169" ht="12.75" customHeight="1">
      <c r="A46" s="1076" t="s">
        <v>3</v>
      </c>
      <c r="B46" s="1077"/>
      <c r="C46" s="290">
        <v>4866.58259</v>
      </c>
      <c r="D46" s="290">
        <v>7617.8450599999996</v>
      </c>
      <c r="E46" s="290">
        <v>17401.85195</v>
      </c>
      <c r="F46" s="290">
        <v>7069.9521199999999</v>
      </c>
      <c r="G46" s="290">
        <v>32089.649129999998</v>
      </c>
      <c r="H46" s="1078">
        <v>42315.285390000005</v>
      </c>
    </row>
    <row r="47" spans="1:169" ht="12.75" customHeight="1">
      <c r="A47" s="1079" t="s">
        <v>118</v>
      </c>
      <c r="B47" s="1077"/>
      <c r="C47" s="304">
        <v>1772.4876899999999</v>
      </c>
      <c r="D47" s="304">
        <v>4094.3154299999997</v>
      </c>
      <c r="E47" s="294">
        <v>15418.210649999997</v>
      </c>
      <c r="F47" s="294">
        <v>4941.1104000000005</v>
      </c>
      <c r="G47" s="304">
        <v>24453.636480000001</v>
      </c>
      <c r="H47" s="1080">
        <v>24940.39402</v>
      </c>
    </row>
    <row r="48" spans="1:169" ht="12.75" customHeight="1">
      <c r="A48" s="1081" t="s">
        <v>119</v>
      </c>
      <c r="B48" s="1082"/>
      <c r="C48" s="299">
        <v>1364.6242400000001</v>
      </c>
      <c r="D48" s="299">
        <v>3391.8720400000002</v>
      </c>
      <c r="E48" s="299">
        <v>14145.06583</v>
      </c>
      <c r="F48" s="299">
        <v>4466.5744500000001</v>
      </c>
      <c r="G48" s="299">
        <v>22003.512319999998</v>
      </c>
      <c r="H48" s="1078">
        <v>22463.271560000001</v>
      </c>
    </row>
    <row r="49" spans="1:169" ht="12.75" customHeight="1">
      <c r="A49" s="1083" t="s">
        <v>120</v>
      </c>
      <c r="B49" s="1084"/>
      <c r="C49" s="304">
        <v>407.86345</v>
      </c>
      <c r="D49" s="304">
        <v>702.44338999999991</v>
      </c>
      <c r="E49" s="304">
        <v>1273.1448200000002</v>
      </c>
      <c r="F49" s="304">
        <v>474.53594999999996</v>
      </c>
      <c r="G49" s="304">
        <v>2450.1241599999998</v>
      </c>
      <c r="H49" s="1085">
        <v>2477.12246</v>
      </c>
    </row>
    <row r="50" spans="1:169" ht="12.75" customHeight="1">
      <c r="A50" s="1081" t="s">
        <v>121</v>
      </c>
      <c r="B50" s="1077"/>
      <c r="C50" s="299">
        <v>1298.6188699999998</v>
      </c>
      <c r="D50" s="299">
        <v>3190.26928</v>
      </c>
      <c r="E50" s="299">
        <v>12090.418009999999</v>
      </c>
      <c r="F50" s="299">
        <v>3614.3295699999999</v>
      </c>
      <c r="G50" s="299">
        <v>18895.016860000003</v>
      </c>
      <c r="H50" s="1078">
        <v>19159.125330000003</v>
      </c>
      <c r="I50" s="357"/>
      <c r="J50" s="357"/>
      <c r="K50" s="357"/>
      <c r="L50" s="357"/>
      <c r="M50" s="357"/>
      <c r="N50" s="357"/>
      <c r="O50" s="357"/>
      <c r="P50" s="357"/>
      <c r="Q50" s="357"/>
      <c r="R50" s="357"/>
      <c r="S50" s="357"/>
      <c r="T50" s="357"/>
      <c r="U50" s="357"/>
      <c r="V50" s="357"/>
      <c r="W50" s="357"/>
      <c r="X50" s="357"/>
      <c r="Y50" s="357"/>
      <c r="Z50" s="357"/>
      <c r="AA50" s="357"/>
      <c r="AB50" s="357"/>
      <c r="AC50" s="357"/>
      <c r="AD50" s="357"/>
      <c r="AE50" s="357"/>
      <c r="AF50" s="357"/>
      <c r="AG50" s="357"/>
      <c r="AH50" s="357"/>
      <c r="AI50" s="357"/>
      <c r="AJ50" s="357"/>
      <c r="AK50" s="357"/>
      <c r="AL50" s="357"/>
      <c r="AM50" s="357"/>
      <c r="AN50" s="357"/>
      <c r="AO50" s="357"/>
      <c r="AP50" s="357"/>
      <c r="AQ50" s="357"/>
      <c r="AR50" s="357"/>
      <c r="AS50" s="357"/>
      <c r="AT50" s="357"/>
      <c r="AU50" s="357"/>
      <c r="AV50" s="357"/>
      <c r="AW50" s="357"/>
      <c r="AX50" s="357"/>
      <c r="AY50" s="357"/>
      <c r="AZ50" s="357"/>
      <c r="BA50" s="357"/>
      <c r="BB50" s="357"/>
      <c r="BC50" s="357"/>
      <c r="BD50" s="357"/>
      <c r="BE50" s="357"/>
      <c r="BF50" s="357"/>
      <c r="BG50" s="357"/>
      <c r="BH50" s="357"/>
      <c r="BI50" s="357"/>
      <c r="BJ50" s="357"/>
      <c r="BK50" s="357"/>
      <c r="BL50" s="357"/>
      <c r="BM50" s="357"/>
      <c r="BN50" s="357"/>
      <c r="BO50" s="357"/>
      <c r="BP50" s="357"/>
      <c r="BQ50" s="357"/>
      <c r="BR50" s="357"/>
      <c r="BS50" s="357"/>
      <c r="BT50" s="357"/>
      <c r="BU50" s="357"/>
      <c r="BV50" s="357"/>
      <c r="BW50" s="357"/>
      <c r="BX50" s="357"/>
      <c r="BY50" s="357"/>
      <c r="BZ50" s="357"/>
      <c r="CA50" s="357"/>
      <c r="CB50" s="357"/>
      <c r="CC50" s="357"/>
      <c r="CD50" s="357"/>
      <c r="CE50" s="357"/>
      <c r="CF50" s="357"/>
      <c r="CG50" s="357"/>
      <c r="CH50" s="357"/>
      <c r="CI50" s="357"/>
      <c r="CJ50" s="357"/>
      <c r="CK50" s="357"/>
      <c r="CL50" s="357"/>
      <c r="CM50" s="357"/>
      <c r="CN50" s="357"/>
      <c r="CO50" s="357"/>
      <c r="CP50" s="357"/>
      <c r="CQ50" s="357"/>
      <c r="CR50" s="357"/>
      <c r="CS50" s="357"/>
      <c r="CT50" s="357"/>
      <c r="CU50" s="357"/>
      <c r="CV50" s="357"/>
      <c r="CW50" s="357"/>
      <c r="CX50" s="357"/>
      <c r="CY50" s="357"/>
      <c r="CZ50" s="357"/>
      <c r="DA50" s="357"/>
      <c r="DB50" s="357"/>
      <c r="DC50" s="357"/>
      <c r="DD50" s="357"/>
      <c r="DE50" s="357"/>
      <c r="DF50" s="357"/>
      <c r="DG50" s="357"/>
      <c r="DH50" s="357"/>
      <c r="DI50" s="357"/>
      <c r="DJ50" s="357"/>
      <c r="DK50" s="357"/>
      <c r="DL50" s="357"/>
      <c r="DM50" s="357"/>
      <c r="DN50" s="357"/>
      <c r="DO50" s="357"/>
      <c r="DP50" s="357"/>
      <c r="DQ50" s="357"/>
      <c r="DR50" s="357"/>
      <c r="DS50" s="357"/>
      <c r="DT50" s="357"/>
      <c r="DU50" s="357"/>
      <c r="DV50" s="357"/>
      <c r="DW50" s="357"/>
      <c r="DX50" s="357"/>
      <c r="DY50" s="357"/>
      <c r="DZ50" s="357"/>
      <c r="EA50" s="357"/>
      <c r="EB50" s="357"/>
      <c r="EC50" s="357"/>
      <c r="ED50" s="357"/>
      <c r="EE50" s="357"/>
      <c r="EF50" s="357"/>
      <c r="EG50" s="357"/>
      <c r="EH50" s="357"/>
      <c r="EI50" s="357"/>
      <c r="EJ50" s="357"/>
      <c r="EK50" s="357"/>
      <c r="EL50" s="357"/>
      <c r="EM50" s="357"/>
      <c r="EN50" s="357"/>
      <c r="EO50" s="357"/>
      <c r="EP50" s="357"/>
      <c r="EQ50" s="357"/>
      <c r="ER50" s="357"/>
      <c r="ES50" s="357"/>
      <c r="ET50" s="357"/>
      <c r="EU50" s="357"/>
      <c r="EV50" s="357"/>
      <c r="EW50" s="357"/>
      <c r="EX50" s="357"/>
      <c r="EY50" s="357"/>
      <c r="EZ50" s="357"/>
      <c r="FA50" s="357"/>
      <c r="FB50" s="357"/>
      <c r="FC50" s="357"/>
      <c r="FD50" s="357"/>
      <c r="FE50" s="357"/>
      <c r="FF50" s="357"/>
      <c r="FG50" s="357"/>
      <c r="FH50" s="357"/>
      <c r="FI50" s="357"/>
      <c r="FJ50" s="357"/>
      <c r="FK50" s="357"/>
      <c r="FL50" s="357"/>
      <c r="FM50" s="357"/>
    </row>
    <row r="51" spans="1:169" ht="12.75" customHeight="1">
      <c r="A51" s="1083" t="s">
        <v>429</v>
      </c>
      <c r="B51" s="1077"/>
      <c r="C51" s="304">
        <f>100*C47/C46</f>
        <v>36.421609152224413</v>
      </c>
      <c r="D51" s="304">
        <f t="shared" ref="D51:H51" si="6">100*D47/D46</f>
        <v>53.746373124580188</v>
      </c>
      <c r="E51" s="304">
        <f t="shared" si="6"/>
        <v>88.600975886362463</v>
      </c>
      <c r="F51" s="304">
        <f t="shared" si="6"/>
        <v>69.888880661896195</v>
      </c>
      <c r="G51" s="304">
        <f t="shared" si="6"/>
        <v>76.204125451589192</v>
      </c>
      <c r="H51" s="1085">
        <f t="shared" si="6"/>
        <v>58.939444198795215</v>
      </c>
      <c r="I51" s="357"/>
      <c r="J51" s="357"/>
      <c r="K51" s="357"/>
      <c r="L51" s="357"/>
      <c r="M51" s="357"/>
      <c r="N51" s="357"/>
      <c r="O51" s="357"/>
      <c r="P51" s="357"/>
      <c r="Q51" s="357"/>
      <c r="R51" s="357"/>
      <c r="S51" s="357"/>
      <c r="T51" s="357"/>
      <c r="U51" s="357"/>
      <c r="V51" s="357"/>
      <c r="W51" s="357"/>
      <c r="X51" s="357"/>
      <c r="Y51" s="357"/>
      <c r="Z51" s="357"/>
      <c r="AA51" s="357"/>
      <c r="AB51" s="357"/>
      <c r="AC51" s="357"/>
      <c r="AD51" s="357"/>
      <c r="AE51" s="357"/>
      <c r="AF51" s="357"/>
      <c r="AG51" s="357"/>
      <c r="AH51" s="357"/>
      <c r="AI51" s="357"/>
      <c r="AJ51" s="357"/>
      <c r="AK51" s="357"/>
      <c r="AL51" s="357"/>
      <c r="AM51" s="357"/>
      <c r="AN51" s="357"/>
      <c r="AO51" s="357"/>
      <c r="AP51" s="357"/>
      <c r="AQ51" s="357"/>
      <c r="AR51" s="357"/>
      <c r="AS51" s="357"/>
      <c r="AT51" s="357"/>
      <c r="AU51" s="357"/>
      <c r="AV51" s="357"/>
      <c r="AW51" s="357"/>
      <c r="AX51" s="357"/>
      <c r="AY51" s="357"/>
      <c r="AZ51" s="357"/>
      <c r="BA51" s="357"/>
      <c r="BB51" s="357"/>
      <c r="BC51" s="357"/>
      <c r="BD51" s="357"/>
      <c r="BE51" s="357"/>
      <c r="BF51" s="357"/>
      <c r="BG51" s="357"/>
      <c r="BH51" s="357"/>
      <c r="BI51" s="357"/>
      <c r="BJ51" s="357"/>
      <c r="BK51" s="357"/>
      <c r="BL51" s="357"/>
      <c r="BM51" s="357"/>
      <c r="BN51" s="357"/>
      <c r="BO51" s="357"/>
      <c r="BP51" s="357"/>
      <c r="BQ51" s="357"/>
      <c r="BR51" s="357"/>
      <c r="BS51" s="357"/>
      <c r="BT51" s="357"/>
      <c r="BU51" s="357"/>
      <c r="BV51" s="357"/>
      <c r="BW51" s="357"/>
      <c r="BX51" s="357"/>
      <c r="BY51" s="357"/>
      <c r="BZ51" s="357"/>
      <c r="CA51" s="357"/>
      <c r="CB51" s="357"/>
      <c r="CC51" s="357"/>
      <c r="CD51" s="357"/>
      <c r="CE51" s="357"/>
      <c r="CF51" s="357"/>
      <c r="CG51" s="357"/>
      <c r="CH51" s="357"/>
      <c r="CI51" s="357"/>
      <c r="CJ51" s="357"/>
      <c r="CK51" s="357"/>
      <c r="CL51" s="357"/>
      <c r="CM51" s="357"/>
      <c r="CN51" s="357"/>
      <c r="CO51" s="357"/>
      <c r="CP51" s="357"/>
      <c r="CQ51" s="357"/>
      <c r="CR51" s="357"/>
      <c r="CS51" s="357"/>
      <c r="CT51" s="357"/>
      <c r="CU51" s="357"/>
      <c r="CV51" s="357"/>
      <c r="CW51" s="357"/>
      <c r="CX51" s="357"/>
      <c r="CY51" s="357"/>
      <c r="CZ51" s="357"/>
      <c r="DA51" s="357"/>
      <c r="DB51" s="357"/>
      <c r="DC51" s="357"/>
      <c r="DD51" s="357"/>
      <c r="DE51" s="357"/>
      <c r="DF51" s="357"/>
      <c r="DG51" s="357"/>
      <c r="DH51" s="357"/>
      <c r="DI51" s="357"/>
      <c r="DJ51" s="357"/>
      <c r="DK51" s="357"/>
      <c r="DL51" s="357"/>
      <c r="DM51" s="357"/>
      <c r="DN51" s="357"/>
      <c r="DO51" s="357"/>
      <c r="DP51" s="357"/>
      <c r="DQ51" s="357"/>
      <c r="DR51" s="357"/>
      <c r="DS51" s="357"/>
      <c r="DT51" s="357"/>
      <c r="DU51" s="357"/>
      <c r="DV51" s="357"/>
      <c r="DW51" s="357"/>
      <c r="DX51" s="357"/>
      <c r="DY51" s="357"/>
      <c r="DZ51" s="357"/>
      <c r="EA51" s="357"/>
      <c r="EB51" s="357"/>
      <c r="EC51" s="357"/>
      <c r="ED51" s="357"/>
      <c r="EE51" s="357"/>
      <c r="EF51" s="357"/>
      <c r="EG51" s="357"/>
      <c r="EH51" s="357"/>
      <c r="EI51" s="357"/>
      <c r="EJ51" s="357"/>
      <c r="EK51" s="357"/>
      <c r="EL51" s="357"/>
      <c r="EM51" s="357"/>
      <c r="EN51" s="357"/>
      <c r="EO51" s="357"/>
      <c r="EP51" s="357"/>
      <c r="EQ51" s="357"/>
      <c r="ER51" s="357"/>
      <c r="ES51" s="357"/>
      <c r="ET51" s="357"/>
      <c r="EU51" s="357"/>
      <c r="EV51" s="357"/>
      <c r="EW51" s="357"/>
      <c r="EX51" s="357"/>
      <c r="EY51" s="357"/>
      <c r="EZ51" s="357"/>
      <c r="FA51" s="357"/>
      <c r="FB51" s="357"/>
      <c r="FC51" s="357"/>
      <c r="FD51" s="357"/>
      <c r="FE51" s="357"/>
      <c r="FF51" s="357"/>
      <c r="FG51" s="357"/>
      <c r="FH51" s="357"/>
      <c r="FI51" s="357"/>
      <c r="FJ51" s="357"/>
      <c r="FK51" s="357"/>
      <c r="FL51" s="357"/>
      <c r="FM51" s="357"/>
    </row>
    <row r="52" spans="1:169" ht="12.75" customHeight="1">
      <c r="A52" s="1081" t="s">
        <v>122</v>
      </c>
      <c r="B52" s="1077"/>
      <c r="C52" s="299">
        <f>100*C48/C46</f>
        <v>28.040708541638043</v>
      </c>
      <c r="D52" s="299">
        <f t="shared" ref="D52:H54" si="7">100*D48/D46</f>
        <v>44.525348222296351</v>
      </c>
      <c r="E52" s="299">
        <f t="shared" si="7"/>
        <v>81.284830319453434</v>
      </c>
      <c r="F52" s="299">
        <f t="shared" si="7"/>
        <v>63.176869859763634</v>
      </c>
      <c r="G52" s="299">
        <f t="shared" si="7"/>
        <v>68.568877867316218</v>
      </c>
      <c r="H52" s="1078">
        <f t="shared" si="7"/>
        <v>53.085478103164455</v>
      </c>
      <c r="I52" s="357"/>
      <c r="J52" s="357"/>
      <c r="K52" s="357"/>
      <c r="L52" s="357"/>
      <c r="M52" s="357"/>
      <c r="N52" s="357"/>
      <c r="O52" s="357"/>
      <c r="P52" s="357"/>
      <c r="Q52" s="357"/>
      <c r="R52" s="357"/>
      <c r="S52" s="357"/>
      <c r="T52" s="357"/>
      <c r="U52" s="357"/>
      <c r="V52" s="357"/>
      <c r="W52" s="357"/>
      <c r="X52" s="357"/>
      <c r="Y52" s="357"/>
      <c r="Z52" s="357"/>
      <c r="AA52" s="357"/>
      <c r="AB52" s="357"/>
      <c r="AC52" s="357"/>
      <c r="AD52" s="357"/>
      <c r="AE52" s="357"/>
      <c r="AF52" s="357"/>
      <c r="AG52" s="357"/>
      <c r="AH52" s="357"/>
      <c r="AI52" s="357"/>
      <c r="AJ52" s="357"/>
      <c r="AK52" s="357"/>
      <c r="AL52" s="357"/>
      <c r="AM52" s="357"/>
      <c r="AN52" s="357"/>
      <c r="AO52" s="357"/>
      <c r="AP52" s="357"/>
      <c r="AQ52" s="357"/>
      <c r="AR52" s="357"/>
      <c r="AS52" s="357"/>
      <c r="AT52" s="357"/>
      <c r="AU52" s="357"/>
      <c r="AV52" s="357"/>
      <c r="AW52" s="357"/>
      <c r="AX52" s="357"/>
      <c r="AY52" s="357"/>
      <c r="AZ52" s="357"/>
      <c r="BA52" s="357"/>
      <c r="BB52" s="357"/>
      <c r="BC52" s="357"/>
      <c r="BD52" s="357"/>
      <c r="BE52" s="357"/>
      <c r="BF52" s="357"/>
      <c r="BG52" s="357"/>
      <c r="BH52" s="357"/>
      <c r="BI52" s="357"/>
      <c r="BJ52" s="357"/>
      <c r="BK52" s="357"/>
      <c r="BL52" s="357"/>
      <c r="BM52" s="357"/>
      <c r="BN52" s="357"/>
      <c r="BO52" s="357"/>
      <c r="BP52" s="357"/>
      <c r="BQ52" s="357"/>
      <c r="BR52" s="357"/>
      <c r="BS52" s="357"/>
      <c r="BT52" s="357"/>
      <c r="BU52" s="357"/>
      <c r="BV52" s="357"/>
      <c r="BW52" s="357"/>
      <c r="BX52" s="357"/>
      <c r="BY52" s="357"/>
      <c r="BZ52" s="357"/>
      <c r="CA52" s="357"/>
      <c r="CB52" s="357"/>
      <c r="CC52" s="357"/>
      <c r="CD52" s="357"/>
      <c r="CE52" s="357"/>
      <c r="CF52" s="357"/>
      <c r="CG52" s="357"/>
      <c r="CH52" s="357"/>
      <c r="CI52" s="357"/>
      <c r="CJ52" s="357"/>
      <c r="CK52" s="357"/>
      <c r="CL52" s="357"/>
      <c r="CM52" s="357"/>
      <c r="CN52" s="357"/>
      <c r="CO52" s="357"/>
      <c r="CP52" s="357"/>
      <c r="CQ52" s="357"/>
      <c r="CR52" s="357"/>
      <c r="CS52" s="357"/>
      <c r="CT52" s="357"/>
      <c r="CU52" s="357"/>
      <c r="CV52" s="357"/>
      <c r="CW52" s="357"/>
      <c r="CX52" s="357"/>
      <c r="CY52" s="357"/>
      <c r="CZ52" s="357"/>
      <c r="DA52" s="357"/>
      <c r="DB52" s="357"/>
      <c r="DC52" s="357"/>
      <c r="DD52" s="357"/>
      <c r="DE52" s="357"/>
      <c r="DF52" s="357"/>
      <c r="DG52" s="357"/>
      <c r="DH52" s="357"/>
      <c r="DI52" s="357"/>
      <c r="DJ52" s="357"/>
      <c r="DK52" s="357"/>
      <c r="DL52" s="357"/>
      <c r="DM52" s="357"/>
      <c r="DN52" s="357"/>
      <c r="DO52" s="357"/>
      <c r="DP52" s="357"/>
      <c r="DQ52" s="357"/>
      <c r="DR52" s="357"/>
      <c r="DS52" s="357"/>
      <c r="DT52" s="357"/>
      <c r="DU52" s="357"/>
      <c r="DV52" s="357"/>
      <c r="DW52" s="357"/>
      <c r="DX52" s="357"/>
      <c r="DY52" s="357"/>
      <c r="DZ52" s="357"/>
      <c r="EA52" s="357"/>
      <c r="EB52" s="357"/>
      <c r="EC52" s="357"/>
      <c r="ED52" s="357"/>
      <c r="EE52" s="357"/>
      <c r="EF52" s="357"/>
      <c r="EG52" s="357"/>
      <c r="EH52" s="357"/>
      <c r="EI52" s="357"/>
      <c r="EJ52" s="357"/>
      <c r="EK52" s="357"/>
      <c r="EL52" s="357"/>
      <c r="EM52" s="357"/>
      <c r="EN52" s="357"/>
      <c r="EO52" s="357"/>
      <c r="EP52" s="357"/>
      <c r="EQ52" s="357"/>
      <c r="ER52" s="357"/>
      <c r="ES52" s="357"/>
      <c r="ET52" s="357"/>
      <c r="EU52" s="357"/>
      <c r="EV52" s="357"/>
      <c r="EW52" s="357"/>
      <c r="EX52" s="357"/>
      <c r="EY52" s="357"/>
      <c r="EZ52" s="357"/>
      <c r="FA52" s="357"/>
      <c r="FB52" s="357"/>
      <c r="FC52" s="357"/>
      <c r="FD52" s="357"/>
      <c r="FE52" s="357"/>
      <c r="FF52" s="357"/>
      <c r="FG52" s="357"/>
      <c r="FH52" s="357"/>
      <c r="FI52" s="357"/>
      <c r="FJ52" s="357"/>
      <c r="FK52" s="357"/>
      <c r="FL52" s="357"/>
      <c r="FM52" s="357"/>
    </row>
    <row r="53" spans="1:169" ht="12.75" customHeight="1">
      <c r="A53" s="1083" t="s">
        <v>114</v>
      </c>
      <c r="B53" s="1077"/>
      <c r="C53" s="304">
        <f>100*C49/C47</f>
        <v>23.010791685667506</v>
      </c>
      <c r="D53" s="304">
        <f t="shared" si="7"/>
        <v>17.156552835500513</v>
      </c>
      <c r="E53" s="304">
        <f t="shared" si="7"/>
        <v>8.2574096884582406</v>
      </c>
      <c r="F53" s="304">
        <f t="shared" si="7"/>
        <v>9.6038321669558311</v>
      </c>
      <c r="G53" s="304">
        <f t="shared" si="7"/>
        <v>10.019467501301467</v>
      </c>
      <c r="H53" s="1085">
        <f t="shared" si="7"/>
        <v>9.9321705102716749</v>
      </c>
      <c r="I53" s="357"/>
      <c r="J53" s="357"/>
      <c r="K53" s="357"/>
      <c r="L53" s="357"/>
      <c r="M53" s="357"/>
      <c r="N53" s="357"/>
      <c r="O53" s="357"/>
      <c r="P53" s="357"/>
      <c r="Q53" s="357"/>
      <c r="R53" s="357"/>
      <c r="S53" s="357"/>
      <c r="T53" s="357"/>
      <c r="U53" s="357"/>
      <c r="V53" s="357"/>
      <c r="W53" s="357"/>
      <c r="X53" s="357"/>
      <c r="Y53" s="357"/>
      <c r="Z53" s="357"/>
      <c r="AA53" s="357"/>
      <c r="AB53" s="357"/>
      <c r="AC53" s="357"/>
      <c r="AD53" s="357"/>
      <c r="AE53" s="357"/>
      <c r="AF53" s="357"/>
      <c r="AG53" s="357"/>
      <c r="AH53" s="357"/>
      <c r="AI53" s="357"/>
      <c r="AJ53" s="357"/>
      <c r="AK53" s="357"/>
      <c r="AL53" s="357"/>
      <c r="AM53" s="357"/>
      <c r="AN53" s="357"/>
      <c r="AO53" s="357"/>
      <c r="AP53" s="357"/>
      <c r="AQ53" s="357"/>
      <c r="AR53" s="357"/>
      <c r="AS53" s="357"/>
      <c r="AT53" s="357"/>
      <c r="AU53" s="357"/>
      <c r="AV53" s="357"/>
      <c r="AW53" s="357"/>
      <c r="AX53" s="357"/>
      <c r="AY53" s="357"/>
      <c r="AZ53" s="357"/>
      <c r="BA53" s="357"/>
      <c r="BB53" s="357"/>
      <c r="BC53" s="357"/>
      <c r="BD53" s="357"/>
      <c r="BE53" s="357"/>
      <c r="BF53" s="357"/>
      <c r="BG53" s="357"/>
      <c r="BH53" s="357"/>
      <c r="BI53" s="357"/>
      <c r="BJ53" s="357"/>
      <c r="BK53" s="357"/>
      <c r="BL53" s="357"/>
      <c r="BM53" s="357"/>
      <c r="BN53" s="357"/>
      <c r="BO53" s="357"/>
      <c r="BP53" s="357"/>
      <c r="BQ53" s="357"/>
      <c r="BR53" s="357"/>
      <c r="BS53" s="357"/>
      <c r="BT53" s="357"/>
      <c r="BU53" s="357"/>
      <c r="BV53" s="357"/>
      <c r="BW53" s="357"/>
      <c r="BX53" s="357"/>
      <c r="BY53" s="357"/>
      <c r="BZ53" s="357"/>
      <c r="CA53" s="357"/>
      <c r="CB53" s="357"/>
      <c r="CC53" s="357"/>
      <c r="CD53" s="357"/>
      <c r="CE53" s="357"/>
      <c r="CF53" s="357"/>
      <c r="CG53" s="357"/>
      <c r="CH53" s="357"/>
      <c r="CI53" s="357"/>
      <c r="CJ53" s="357"/>
      <c r="CK53" s="357"/>
      <c r="CL53" s="357"/>
      <c r="CM53" s="357"/>
      <c r="CN53" s="357"/>
      <c r="CO53" s="357"/>
      <c r="CP53" s="357"/>
      <c r="CQ53" s="357"/>
      <c r="CR53" s="357"/>
      <c r="CS53" s="357"/>
      <c r="CT53" s="357"/>
      <c r="CU53" s="357"/>
      <c r="CV53" s="357"/>
      <c r="CW53" s="357"/>
      <c r="CX53" s="357"/>
      <c r="CY53" s="357"/>
      <c r="CZ53" s="357"/>
      <c r="DA53" s="357"/>
      <c r="DB53" s="357"/>
      <c r="DC53" s="357"/>
      <c r="DD53" s="357"/>
      <c r="DE53" s="357"/>
      <c r="DF53" s="357"/>
      <c r="DG53" s="357"/>
      <c r="DH53" s="357"/>
      <c r="DI53" s="357"/>
      <c r="DJ53" s="357"/>
      <c r="DK53" s="357"/>
      <c r="DL53" s="357"/>
      <c r="DM53" s="357"/>
      <c r="DN53" s="357"/>
      <c r="DO53" s="357"/>
      <c r="DP53" s="357"/>
      <c r="DQ53" s="357"/>
      <c r="DR53" s="357"/>
      <c r="DS53" s="357"/>
      <c r="DT53" s="357"/>
      <c r="DU53" s="357"/>
      <c r="DV53" s="357"/>
      <c r="DW53" s="357"/>
      <c r="DX53" s="357"/>
      <c r="DY53" s="357"/>
      <c r="DZ53" s="357"/>
      <c r="EA53" s="357"/>
      <c r="EB53" s="357"/>
      <c r="EC53" s="357"/>
      <c r="ED53" s="357"/>
      <c r="EE53" s="357"/>
      <c r="EF53" s="357"/>
      <c r="EG53" s="357"/>
      <c r="EH53" s="357"/>
      <c r="EI53" s="357"/>
      <c r="EJ53" s="357"/>
      <c r="EK53" s="357"/>
      <c r="EL53" s="357"/>
      <c r="EM53" s="357"/>
      <c r="EN53" s="357"/>
      <c r="EO53" s="357"/>
      <c r="EP53" s="357"/>
      <c r="EQ53" s="357"/>
      <c r="ER53" s="357"/>
      <c r="ES53" s="357"/>
      <c r="ET53" s="357"/>
      <c r="EU53" s="357"/>
      <c r="EV53" s="357"/>
      <c r="EW53" s="357"/>
      <c r="EX53" s="357"/>
      <c r="EY53" s="357"/>
      <c r="EZ53" s="357"/>
      <c r="FA53" s="357"/>
      <c r="FB53" s="357"/>
      <c r="FC53" s="357"/>
      <c r="FD53" s="357"/>
      <c r="FE53" s="357"/>
      <c r="FF53" s="357"/>
      <c r="FG53" s="357"/>
      <c r="FH53" s="357"/>
      <c r="FI53" s="357"/>
      <c r="FJ53" s="357"/>
      <c r="FK53" s="357"/>
      <c r="FL53" s="357"/>
      <c r="FM53" s="357"/>
    </row>
    <row r="54" spans="1:169" ht="12.75" customHeight="1">
      <c r="A54" s="1076" t="s">
        <v>430</v>
      </c>
      <c r="B54" s="1077"/>
      <c r="C54" s="290">
        <f>100*C50/C48</f>
        <v>95.163110249309341</v>
      </c>
      <c r="D54" s="290">
        <f t="shared" si="7"/>
        <v>94.056298185116674</v>
      </c>
      <c r="E54" s="290">
        <f t="shared" si="7"/>
        <v>85.474455582650336</v>
      </c>
      <c r="F54" s="290">
        <f t="shared" si="7"/>
        <v>80.919496819313068</v>
      </c>
      <c r="G54" s="290">
        <f t="shared" si="7"/>
        <v>85.872730613218778</v>
      </c>
      <c r="H54" s="1078">
        <f t="shared" si="7"/>
        <v>85.290894867319153</v>
      </c>
      <c r="I54" s="357"/>
      <c r="J54" s="1067"/>
      <c r="K54" s="357"/>
      <c r="L54" s="357"/>
      <c r="M54" s="357"/>
      <c r="N54" s="357"/>
      <c r="O54" s="357"/>
      <c r="P54" s="357"/>
      <c r="Q54" s="357"/>
      <c r="R54" s="357"/>
      <c r="S54" s="357"/>
      <c r="T54" s="357"/>
      <c r="U54" s="357"/>
      <c r="V54" s="357"/>
      <c r="W54" s="357"/>
      <c r="X54" s="357"/>
      <c r="Y54" s="357"/>
      <c r="Z54" s="357"/>
      <c r="AA54" s="357"/>
      <c r="AB54" s="357"/>
      <c r="AC54" s="357"/>
      <c r="AD54" s="357"/>
      <c r="AE54" s="357"/>
      <c r="AF54" s="357"/>
      <c r="AG54" s="357"/>
      <c r="AH54" s="357"/>
      <c r="AI54" s="357"/>
      <c r="AJ54" s="357"/>
      <c r="AK54" s="357"/>
      <c r="AL54" s="357"/>
      <c r="AM54" s="357"/>
      <c r="AN54" s="357"/>
      <c r="AO54" s="357"/>
      <c r="AP54" s="357"/>
      <c r="AQ54" s="357"/>
      <c r="AR54" s="357"/>
      <c r="AS54" s="357"/>
      <c r="AT54" s="357"/>
      <c r="AU54" s="357"/>
      <c r="AV54" s="357"/>
      <c r="AW54" s="357"/>
      <c r="AX54" s="357"/>
      <c r="AY54" s="357"/>
      <c r="AZ54" s="357"/>
      <c r="BA54" s="357"/>
      <c r="BB54" s="357"/>
      <c r="BC54" s="357"/>
      <c r="BD54" s="357"/>
      <c r="BE54" s="357"/>
      <c r="BF54" s="357"/>
      <c r="BG54" s="357"/>
      <c r="BH54" s="357"/>
      <c r="BI54" s="357"/>
      <c r="BJ54" s="357"/>
      <c r="BK54" s="357"/>
      <c r="BL54" s="357"/>
      <c r="BM54" s="357"/>
      <c r="BN54" s="357"/>
      <c r="BO54" s="357"/>
      <c r="BP54" s="357"/>
      <c r="BQ54" s="357"/>
      <c r="BR54" s="357"/>
      <c r="BS54" s="357"/>
      <c r="BT54" s="357"/>
      <c r="BU54" s="357"/>
      <c r="BV54" s="357"/>
      <c r="BW54" s="357"/>
      <c r="BX54" s="357"/>
      <c r="BY54" s="357"/>
      <c r="BZ54" s="357"/>
      <c r="CA54" s="357"/>
      <c r="CB54" s="357"/>
      <c r="CC54" s="357"/>
      <c r="CD54" s="357"/>
      <c r="CE54" s="357"/>
      <c r="CF54" s="357"/>
      <c r="CG54" s="357"/>
      <c r="CH54" s="357"/>
      <c r="CI54" s="357"/>
      <c r="CJ54" s="357"/>
      <c r="CK54" s="357"/>
      <c r="CL54" s="357"/>
      <c r="CM54" s="357"/>
      <c r="CN54" s="357"/>
      <c r="CO54" s="357"/>
      <c r="CP54" s="357"/>
      <c r="CQ54" s="357"/>
      <c r="CR54" s="357"/>
      <c r="CS54" s="357"/>
      <c r="CT54" s="357"/>
      <c r="CU54" s="357"/>
      <c r="CV54" s="357"/>
      <c r="CW54" s="357"/>
      <c r="CX54" s="357"/>
      <c r="CY54" s="357"/>
      <c r="CZ54" s="357"/>
      <c r="DA54" s="357"/>
      <c r="DB54" s="357"/>
      <c r="DC54" s="357"/>
      <c r="DD54" s="357"/>
      <c r="DE54" s="357"/>
      <c r="DF54" s="357"/>
      <c r="DG54" s="357"/>
      <c r="DH54" s="357"/>
      <c r="DI54" s="357"/>
      <c r="DJ54" s="357"/>
      <c r="DK54" s="357"/>
      <c r="DL54" s="357"/>
      <c r="DM54" s="357"/>
      <c r="DN54" s="357"/>
      <c r="DO54" s="357"/>
      <c r="DP54" s="357"/>
      <c r="DQ54" s="357"/>
      <c r="DR54" s="357"/>
      <c r="DS54" s="357"/>
      <c r="DT54" s="357"/>
      <c r="DU54" s="357"/>
      <c r="DV54" s="357"/>
      <c r="DW54" s="357"/>
      <c r="DX54" s="357"/>
      <c r="DY54" s="357"/>
      <c r="DZ54" s="357"/>
      <c r="EA54" s="357"/>
      <c r="EB54" s="357"/>
      <c r="EC54" s="357"/>
      <c r="ED54" s="357"/>
      <c r="EE54" s="357"/>
      <c r="EF54" s="357"/>
      <c r="EG54" s="357"/>
      <c r="EH54" s="357"/>
      <c r="EI54" s="357"/>
      <c r="EJ54" s="357"/>
      <c r="EK54" s="357"/>
      <c r="EL54" s="357"/>
      <c r="EM54" s="357"/>
      <c r="EN54" s="357"/>
      <c r="EO54" s="357"/>
      <c r="EP54" s="357"/>
      <c r="EQ54" s="357"/>
      <c r="ER54" s="357"/>
      <c r="ES54" s="357"/>
      <c r="ET54" s="357"/>
      <c r="EU54" s="357"/>
      <c r="EV54" s="357"/>
      <c r="EW54" s="357"/>
      <c r="EX54" s="357"/>
      <c r="EY54" s="357"/>
      <c r="EZ54" s="357"/>
      <c r="FA54" s="357"/>
      <c r="FB54" s="357"/>
      <c r="FC54" s="357"/>
      <c r="FD54" s="357"/>
      <c r="FE54" s="357"/>
      <c r="FF54" s="357"/>
      <c r="FG54" s="357"/>
      <c r="FH54" s="357"/>
      <c r="FI54" s="357"/>
      <c r="FJ54" s="357"/>
      <c r="FK54" s="357"/>
      <c r="FL54" s="357"/>
      <c r="FM54" s="357"/>
    </row>
    <row r="55" spans="1:169" ht="12.75" customHeight="1">
      <c r="A55" s="1079" t="s">
        <v>431</v>
      </c>
      <c r="B55" s="1077"/>
      <c r="C55" s="304">
        <v>43.106219456059506</v>
      </c>
      <c r="D55" s="304">
        <v>32.963177641230331</v>
      </c>
      <c r="E55" s="304">
        <v>12.195604806884589</v>
      </c>
      <c r="F55" s="304">
        <v>9.5789870097540675</v>
      </c>
      <c r="G55" s="304">
        <v>15.201520651090858</v>
      </c>
      <c r="H55" s="1085">
        <v>15.131873141726556</v>
      </c>
      <c r="I55" s="357"/>
      <c r="J55" s="1067"/>
      <c r="K55" s="357"/>
      <c r="L55" s="357"/>
      <c r="M55" s="357"/>
      <c r="N55" s="357"/>
      <c r="O55" s="357"/>
      <c r="P55" s="357"/>
      <c r="Q55" s="357"/>
      <c r="R55" s="357"/>
      <c r="S55" s="357"/>
      <c r="T55" s="357"/>
      <c r="U55" s="357"/>
      <c r="V55" s="357"/>
      <c r="W55" s="357"/>
      <c r="X55" s="357"/>
      <c r="Y55" s="357"/>
      <c r="Z55" s="357"/>
      <c r="AA55" s="357"/>
      <c r="AB55" s="357"/>
      <c r="AC55" s="357"/>
      <c r="AD55" s="357"/>
      <c r="AE55" s="357"/>
      <c r="AF55" s="357"/>
      <c r="AG55" s="357"/>
      <c r="AH55" s="357"/>
      <c r="AI55" s="357"/>
      <c r="AJ55" s="357"/>
      <c r="AK55" s="357"/>
      <c r="AL55" s="357"/>
      <c r="AM55" s="357"/>
      <c r="AN55" s="357"/>
      <c r="AO55" s="357"/>
      <c r="AP55" s="357"/>
      <c r="AQ55" s="357"/>
      <c r="AR55" s="357"/>
      <c r="AS55" s="357"/>
      <c r="AT55" s="357"/>
      <c r="AU55" s="357"/>
      <c r="AV55" s="357"/>
      <c r="AW55" s="357"/>
      <c r="AX55" s="357"/>
      <c r="AY55" s="357"/>
      <c r="AZ55" s="357"/>
      <c r="BA55" s="357"/>
      <c r="BB55" s="357"/>
      <c r="BC55" s="357"/>
      <c r="BD55" s="357"/>
      <c r="BE55" s="357"/>
      <c r="BF55" s="357"/>
      <c r="BG55" s="357"/>
      <c r="BH55" s="357"/>
      <c r="BI55" s="357"/>
      <c r="BJ55" s="357"/>
      <c r="BK55" s="357"/>
      <c r="BL55" s="357"/>
      <c r="BM55" s="357"/>
      <c r="BN55" s="357"/>
      <c r="BO55" s="357"/>
      <c r="BP55" s="357"/>
      <c r="BQ55" s="357"/>
      <c r="BR55" s="357"/>
      <c r="BS55" s="357"/>
      <c r="BT55" s="357"/>
      <c r="BU55" s="357"/>
      <c r="BV55" s="357"/>
      <c r="BW55" s="357"/>
      <c r="BX55" s="357"/>
      <c r="BY55" s="357"/>
      <c r="BZ55" s="357"/>
      <c r="CA55" s="357"/>
      <c r="CB55" s="357"/>
      <c r="CC55" s="357"/>
      <c r="CD55" s="357"/>
      <c r="CE55" s="357"/>
      <c r="CF55" s="357"/>
      <c r="CG55" s="357"/>
      <c r="CH55" s="357"/>
      <c r="CI55" s="357"/>
      <c r="CJ55" s="357"/>
      <c r="CK55" s="357"/>
      <c r="CL55" s="357"/>
      <c r="CM55" s="357"/>
      <c r="CN55" s="357"/>
      <c r="CO55" s="357"/>
      <c r="CP55" s="357"/>
      <c r="CQ55" s="357"/>
      <c r="CR55" s="357"/>
      <c r="CS55" s="357"/>
      <c r="CT55" s="357"/>
      <c r="CU55" s="357"/>
      <c r="CV55" s="357"/>
      <c r="CW55" s="357"/>
      <c r="CX55" s="357"/>
      <c r="CY55" s="357"/>
      <c r="CZ55" s="357"/>
      <c r="DA55" s="357"/>
      <c r="DB55" s="357"/>
      <c r="DC55" s="357"/>
      <c r="DD55" s="357"/>
      <c r="DE55" s="357"/>
      <c r="DF55" s="357"/>
      <c r="DG55" s="357"/>
      <c r="DH55" s="357"/>
      <c r="DI55" s="357"/>
      <c r="DJ55" s="357"/>
      <c r="DK55" s="357"/>
      <c r="DL55" s="357"/>
      <c r="DM55" s="357"/>
      <c r="DN55" s="357"/>
      <c r="DO55" s="357"/>
      <c r="DP55" s="357"/>
      <c r="DQ55" s="357"/>
      <c r="DR55" s="357"/>
      <c r="DS55" s="357"/>
      <c r="DT55" s="357"/>
      <c r="DU55" s="357"/>
      <c r="DV55" s="357"/>
      <c r="DW55" s="357"/>
      <c r="DX55" s="357"/>
      <c r="DY55" s="357"/>
      <c r="DZ55" s="357"/>
      <c r="EA55" s="357"/>
      <c r="EB55" s="357"/>
      <c r="EC55" s="357"/>
      <c r="ED55" s="357"/>
      <c r="EE55" s="357"/>
      <c r="EF55" s="357"/>
      <c r="EG55" s="357"/>
      <c r="EH55" s="357"/>
      <c r="EI55" s="357"/>
      <c r="EJ55" s="357"/>
      <c r="EK55" s="357"/>
      <c r="EL55" s="357"/>
      <c r="EM55" s="357"/>
      <c r="EN55" s="357"/>
      <c r="EO55" s="357"/>
      <c r="EP55" s="357"/>
      <c r="EQ55" s="357"/>
      <c r="ER55" s="357"/>
      <c r="ES55" s="357"/>
      <c r="ET55" s="357"/>
      <c r="EU55" s="357"/>
      <c r="EV55" s="357"/>
      <c r="EW55" s="357"/>
      <c r="EX55" s="357"/>
      <c r="EY55" s="357"/>
      <c r="EZ55" s="357"/>
      <c r="FA55" s="357"/>
      <c r="FB55" s="357"/>
      <c r="FC55" s="357"/>
      <c r="FD55" s="357"/>
      <c r="FE55" s="357"/>
      <c r="FF55" s="357"/>
      <c r="FG55" s="357"/>
      <c r="FH55" s="357"/>
      <c r="FI55" s="357"/>
      <c r="FJ55" s="357"/>
      <c r="FK55" s="357"/>
      <c r="FL55" s="357"/>
      <c r="FM55" s="357"/>
    </row>
    <row r="56" spans="1:169">
      <c r="A56" s="1087"/>
      <c r="B56" s="1077"/>
      <c r="C56" s="1088"/>
      <c r="D56" s="1089"/>
      <c r="E56" s="1077"/>
      <c r="F56" s="1088"/>
      <c r="G56" s="1088"/>
      <c r="H56" s="1090"/>
      <c r="I56" s="357"/>
      <c r="J56" s="1068"/>
      <c r="K56" s="357"/>
      <c r="L56" s="357"/>
      <c r="M56" s="357"/>
      <c r="N56" s="357"/>
      <c r="O56" s="357"/>
      <c r="P56" s="357"/>
      <c r="Q56" s="357"/>
      <c r="R56" s="357"/>
      <c r="S56" s="357"/>
      <c r="T56" s="357"/>
      <c r="U56" s="357"/>
      <c r="V56" s="357"/>
      <c r="W56" s="357"/>
      <c r="X56" s="357"/>
      <c r="Y56" s="357"/>
      <c r="Z56" s="357"/>
      <c r="AA56" s="357"/>
      <c r="AB56" s="357"/>
      <c r="AC56" s="357"/>
      <c r="AD56" s="357"/>
      <c r="AE56" s="357"/>
      <c r="AF56" s="357"/>
      <c r="AG56" s="357"/>
      <c r="AH56" s="357"/>
      <c r="AI56" s="357"/>
      <c r="AJ56" s="357"/>
      <c r="AK56" s="357"/>
      <c r="AL56" s="357"/>
      <c r="AM56" s="357"/>
      <c r="AN56" s="357"/>
      <c r="AO56" s="357"/>
      <c r="AP56" s="357"/>
      <c r="AQ56" s="357"/>
      <c r="AR56" s="357"/>
      <c r="AS56" s="357"/>
      <c r="AT56" s="357"/>
      <c r="AU56" s="357"/>
      <c r="AV56" s="357"/>
      <c r="AW56" s="357"/>
      <c r="AX56" s="357"/>
      <c r="AY56" s="357"/>
      <c r="AZ56" s="357"/>
      <c r="BA56" s="357"/>
      <c r="BB56" s="357"/>
      <c r="BC56" s="357"/>
      <c r="BD56" s="357"/>
      <c r="BE56" s="357"/>
      <c r="BF56" s="357"/>
      <c r="BG56" s="357"/>
      <c r="BH56" s="357"/>
      <c r="BI56" s="357"/>
      <c r="BJ56" s="357"/>
      <c r="BK56" s="357"/>
      <c r="BL56" s="357"/>
      <c r="BM56" s="357"/>
      <c r="BN56" s="357"/>
      <c r="BO56" s="357"/>
      <c r="BP56" s="357"/>
      <c r="BQ56" s="357"/>
      <c r="BR56" s="357"/>
      <c r="BS56" s="357"/>
      <c r="BT56" s="357"/>
      <c r="BU56" s="357"/>
      <c r="BV56" s="357"/>
      <c r="BW56" s="357"/>
      <c r="BX56" s="357"/>
      <c r="BY56" s="357"/>
      <c r="BZ56" s="357"/>
      <c r="CA56" s="357"/>
      <c r="CB56" s="357"/>
      <c r="CC56" s="357"/>
      <c r="CD56" s="357"/>
      <c r="CE56" s="357"/>
      <c r="CF56" s="357"/>
      <c r="CG56" s="357"/>
      <c r="CH56" s="357"/>
      <c r="CI56" s="357"/>
      <c r="CJ56" s="357"/>
      <c r="CK56" s="357"/>
      <c r="CL56" s="357"/>
      <c r="CM56" s="357"/>
      <c r="CN56" s="357"/>
      <c r="CO56" s="357"/>
      <c r="CP56" s="357"/>
      <c r="CQ56" s="357"/>
      <c r="CR56" s="357"/>
      <c r="CS56" s="357"/>
      <c r="CT56" s="357"/>
      <c r="CU56" s="357"/>
      <c r="CV56" s="357"/>
      <c r="CW56" s="357"/>
      <c r="CX56" s="357"/>
      <c r="CY56" s="357"/>
      <c r="CZ56" s="357"/>
      <c r="DA56" s="357"/>
      <c r="DB56" s="357"/>
      <c r="DC56" s="357"/>
      <c r="DD56" s="357"/>
      <c r="DE56" s="357"/>
      <c r="DF56" s="357"/>
      <c r="DG56" s="357"/>
      <c r="DH56" s="357"/>
      <c r="DI56" s="357"/>
      <c r="DJ56" s="357"/>
      <c r="DK56" s="357"/>
      <c r="DL56" s="357"/>
      <c r="DM56" s="357"/>
      <c r="DN56" s="357"/>
      <c r="DO56" s="357"/>
      <c r="DP56" s="357"/>
      <c r="DQ56" s="357"/>
      <c r="DR56" s="357"/>
      <c r="DS56" s="357"/>
      <c r="DT56" s="357"/>
      <c r="DU56" s="357"/>
      <c r="DV56" s="357"/>
      <c r="DW56" s="357"/>
      <c r="DX56" s="357"/>
      <c r="DY56" s="357"/>
      <c r="DZ56" s="357"/>
      <c r="EA56" s="357"/>
      <c r="EB56" s="357"/>
      <c r="EC56" s="357"/>
      <c r="ED56" s="357"/>
      <c r="EE56" s="357"/>
      <c r="EF56" s="357"/>
      <c r="EG56" s="357"/>
      <c r="EH56" s="357"/>
      <c r="EI56" s="357"/>
      <c r="EJ56" s="357"/>
      <c r="EK56" s="357"/>
      <c r="EL56" s="357"/>
      <c r="EM56" s="357"/>
      <c r="EN56" s="357"/>
      <c r="EO56" s="357"/>
      <c r="EP56" s="357"/>
      <c r="EQ56" s="357"/>
      <c r="ER56" s="357"/>
      <c r="ES56" s="357"/>
      <c r="ET56" s="357"/>
      <c r="EU56" s="357"/>
      <c r="EV56" s="357"/>
      <c r="EW56" s="357"/>
      <c r="EX56" s="357"/>
      <c r="EY56" s="357"/>
      <c r="EZ56" s="357"/>
      <c r="FA56" s="357"/>
      <c r="FB56" s="357"/>
      <c r="FC56" s="357"/>
      <c r="FD56" s="357"/>
      <c r="FE56" s="357"/>
      <c r="FF56" s="357"/>
      <c r="FG56" s="357"/>
      <c r="FH56" s="357"/>
      <c r="FI56" s="357"/>
      <c r="FJ56" s="357"/>
      <c r="FK56" s="357"/>
      <c r="FL56" s="357"/>
      <c r="FM56" s="357"/>
    </row>
    <row r="57" spans="1:169" ht="12.75" customHeight="1">
      <c r="A57" s="1165" t="s">
        <v>36</v>
      </c>
      <c r="B57" s="1166"/>
      <c r="C57" s="1166"/>
      <c r="D57" s="1166"/>
      <c r="E57" s="1166"/>
      <c r="F57" s="1166"/>
      <c r="G57" s="1166"/>
      <c r="H57" s="1167"/>
      <c r="I57" s="357"/>
      <c r="J57" s="357"/>
      <c r="K57" s="357"/>
      <c r="L57" s="357"/>
      <c r="M57" s="357"/>
      <c r="N57" s="357"/>
      <c r="O57" s="357"/>
      <c r="P57" s="357"/>
      <c r="Q57" s="357"/>
      <c r="R57" s="357"/>
      <c r="S57" s="357"/>
      <c r="T57" s="357"/>
      <c r="U57" s="357"/>
      <c r="V57" s="357"/>
      <c r="W57" s="357"/>
      <c r="X57" s="357"/>
      <c r="Y57" s="357"/>
      <c r="Z57" s="357"/>
      <c r="AA57" s="357"/>
      <c r="AB57" s="357"/>
      <c r="AC57" s="357"/>
      <c r="AD57" s="357"/>
      <c r="AE57" s="357"/>
      <c r="AF57" s="357"/>
      <c r="AG57" s="357"/>
      <c r="AH57" s="357"/>
      <c r="AI57" s="357"/>
      <c r="AJ57" s="357"/>
      <c r="AK57" s="357"/>
      <c r="AL57" s="357"/>
      <c r="AM57" s="357"/>
      <c r="AN57" s="357"/>
      <c r="AO57" s="357"/>
      <c r="AP57" s="357"/>
      <c r="AQ57" s="357"/>
      <c r="AR57" s="357"/>
      <c r="AS57" s="357"/>
      <c r="AT57" s="357"/>
      <c r="AU57" s="357"/>
      <c r="AV57" s="357"/>
      <c r="AW57" s="357"/>
      <c r="AX57" s="357"/>
      <c r="AY57" s="357"/>
      <c r="AZ57" s="357"/>
      <c r="BA57" s="357"/>
      <c r="BB57" s="357"/>
      <c r="BC57" s="357"/>
      <c r="BD57" s="357"/>
      <c r="BE57" s="357"/>
      <c r="BF57" s="357"/>
      <c r="BG57" s="357"/>
      <c r="BH57" s="357"/>
      <c r="BI57" s="357"/>
      <c r="BJ57" s="357"/>
      <c r="BK57" s="357"/>
      <c r="BL57" s="357"/>
      <c r="BM57" s="357"/>
      <c r="BN57" s="357"/>
      <c r="BO57" s="357"/>
      <c r="BP57" s="357"/>
      <c r="BQ57" s="357"/>
      <c r="BR57" s="357"/>
      <c r="BS57" s="357"/>
      <c r="BT57" s="357"/>
      <c r="BU57" s="357"/>
      <c r="BV57" s="357"/>
      <c r="BW57" s="357"/>
      <c r="BX57" s="357"/>
      <c r="BY57" s="357"/>
      <c r="BZ57" s="357"/>
      <c r="CA57" s="357"/>
      <c r="CB57" s="357"/>
      <c r="CC57" s="357"/>
      <c r="CD57" s="357"/>
      <c r="CE57" s="357"/>
      <c r="CF57" s="357"/>
      <c r="CG57" s="357"/>
      <c r="CH57" s="357"/>
      <c r="CI57" s="357"/>
      <c r="CJ57" s="357"/>
      <c r="CK57" s="357"/>
      <c r="CL57" s="357"/>
      <c r="CM57" s="357"/>
      <c r="CN57" s="357"/>
      <c r="CO57" s="357"/>
      <c r="CP57" s="357"/>
      <c r="CQ57" s="357"/>
      <c r="CR57" s="357"/>
      <c r="CS57" s="357"/>
      <c r="CT57" s="357"/>
      <c r="CU57" s="357"/>
      <c r="CV57" s="357"/>
      <c r="CW57" s="357"/>
      <c r="CX57" s="357"/>
      <c r="CY57" s="357"/>
      <c r="CZ57" s="357"/>
      <c r="DA57" s="357"/>
      <c r="DB57" s="357"/>
      <c r="DC57" s="357"/>
      <c r="DD57" s="357"/>
      <c r="DE57" s="357"/>
      <c r="DF57" s="357"/>
      <c r="DG57" s="357"/>
      <c r="DH57" s="357"/>
      <c r="DI57" s="357"/>
      <c r="DJ57" s="357"/>
      <c r="DK57" s="357"/>
      <c r="DL57" s="357"/>
      <c r="DM57" s="357"/>
      <c r="DN57" s="357"/>
      <c r="DO57" s="357"/>
      <c r="DP57" s="357"/>
      <c r="DQ57" s="357"/>
      <c r="DR57" s="357"/>
      <c r="DS57" s="357"/>
      <c r="DT57" s="357"/>
      <c r="DU57" s="357"/>
      <c r="DV57" s="357"/>
      <c r="DW57" s="357"/>
      <c r="DX57" s="357"/>
      <c r="DY57" s="357"/>
      <c r="DZ57" s="357"/>
      <c r="EA57" s="357"/>
      <c r="EB57" s="357"/>
      <c r="EC57" s="357"/>
      <c r="ED57" s="357"/>
      <c r="EE57" s="357"/>
      <c r="EF57" s="357"/>
      <c r="EG57" s="357"/>
      <c r="EH57" s="357"/>
      <c r="EI57" s="357"/>
      <c r="EJ57" s="357"/>
      <c r="EK57" s="357"/>
      <c r="EL57" s="357"/>
      <c r="EM57" s="357"/>
      <c r="EN57" s="357"/>
      <c r="EO57" s="357"/>
      <c r="EP57" s="357"/>
      <c r="EQ57" s="357"/>
      <c r="ER57" s="357"/>
      <c r="ES57" s="357"/>
      <c r="ET57" s="357"/>
      <c r="EU57" s="357"/>
      <c r="EV57" s="357"/>
      <c r="EW57" s="357"/>
      <c r="EX57" s="357"/>
      <c r="EY57" s="357"/>
      <c r="EZ57" s="357"/>
      <c r="FA57" s="357"/>
      <c r="FB57" s="357"/>
      <c r="FC57" s="357"/>
      <c r="FD57" s="357"/>
      <c r="FE57" s="357"/>
      <c r="FF57" s="357"/>
      <c r="FG57" s="357"/>
      <c r="FH57" s="357"/>
      <c r="FI57" s="357"/>
      <c r="FJ57" s="357"/>
      <c r="FK57" s="357"/>
      <c r="FL57" s="357"/>
      <c r="FM57" s="357"/>
    </row>
    <row r="58" spans="1:169" ht="12.75" customHeight="1">
      <c r="A58" s="1081" t="s">
        <v>3</v>
      </c>
      <c r="B58" s="1091"/>
      <c r="C58" s="290">
        <v>2511.0771100000002</v>
      </c>
      <c r="D58" s="290">
        <v>3923.6266700000001</v>
      </c>
      <c r="E58" s="290">
        <v>8732.6122299999988</v>
      </c>
      <c r="F58" s="290">
        <v>3458.7786500000002</v>
      </c>
      <c r="G58" s="290">
        <v>16115.01755</v>
      </c>
      <c r="H58" s="1078">
        <v>20612.745600000002</v>
      </c>
    </row>
    <row r="59" spans="1:169" ht="12.75" customHeight="1">
      <c r="A59" s="1083" t="s">
        <v>118</v>
      </c>
      <c r="B59" s="1092"/>
      <c r="C59" s="304">
        <v>962.99525999999992</v>
      </c>
      <c r="D59" s="304">
        <v>2188.58833</v>
      </c>
      <c r="E59" s="294">
        <v>8104.8965099999996</v>
      </c>
      <c r="F59" s="294">
        <v>2611.0191300000001</v>
      </c>
      <c r="G59" s="304">
        <v>12904.50397</v>
      </c>
      <c r="H59" s="1080">
        <v>13159.118989999999</v>
      </c>
    </row>
    <row r="60" spans="1:169" ht="12.75" customHeight="1">
      <c r="A60" s="1081" t="s">
        <v>119</v>
      </c>
      <c r="B60" s="1092"/>
      <c r="C60" s="299">
        <v>745.08907999999997</v>
      </c>
      <c r="D60" s="299">
        <v>1808.34184</v>
      </c>
      <c r="E60" s="299">
        <v>7558.7524599999997</v>
      </c>
      <c r="F60" s="299">
        <v>2397.5991300000001</v>
      </c>
      <c r="G60" s="299">
        <v>11764.693429999999</v>
      </c>
      <c r="H60" s="1078">
        <v>12005.79262</v>
      </c>
    </row>
    <row r="61" spans="1:169" ht="12.75" customHeight="1">
      <c r="A61" s="1083" t="s">
        <v>120</v>
      </c>
      <c r="B61" s="1093"/>
      <c r="C61" s="304">
        <v>217.90618000000001</v>
      </c>
      <c r="D61" s="304">
        <v>380.24648999999999</v>
      </c>
      <c r="E61" s="304">
        <v>546.14404999999999</v>
      </c>
      <c r="F61" s="304">
        <v>213.42</v>
      </c>
      <c r="G61" s="304">
        <v>1139.8105399999999</v>
      </c>
      <c r="H61" s="1085">
        <v>1153.32637</v>
      </c>
    </row>
    <row r="62" spans="1:169" ht="12.75" customHeight="1">
      <c r="A62" s="1076" t="s">
        <v>121</v>
      </c>
      <c r="B62" s="1092"/>
      <c r="C62" s="299">
        <v>704.68932999999993</v>
      </c>
      <c r="D62" s="299">
        <v>1687.2743399999999</v>
      </c>
      <c r="E62" s="299">
        <v>6235.0914699999994</v>
      </c>
      <c r="F62" s="299">
        <v>1847.3617999999999</v>
      </c>
      <c r="G62" s="299">
        <v>9769.7276099999999</v>
      </c>
      <c r="H62" s="1078">
        <v>9874.6150199999993</v>
      </c>
      <c r="I62" s="357"/>
      <c r="J62" s="357"/>
      <c r="K62" s="357"/>
      <c r="L62" s="357"/>
      <c r="M62" s="357"/>
      <c r="N62" s="357"/>
      <c r="O62" s="357"/>
      <c r="P62" s="357"/>
      <c r="Q62" s="357"/>
      <c r="R62" s="357"/>
      <c r="S62" s="357"/>
      <c r="T62" s="357"/>
      <c r="U62" s="357"/>
      <c r="V62" s="357"/>
      <c r="W62" s="357"/>
      <c r="X62" s="357"/>
      <c r="Y62" s="357"/>
      <c r="Z62" s="357"/>
      <c r="AA62" s="357"/>
      <c r="AB62" s="357"/>
      <c r="AC62" s="357"/>
      <c r="AD62" s="357"/>
      <c r="AE62" s="357"/>
      <c r="AF62" s="357"/>
      <c r="AG62" s="357"/>
      <c r="AH62" s="357"/>
      <c r="AI62" s="357"/>
      <c r="AJ62" s="357"/>
      <c r="AK62" s="357"/>
      <c r="AL62" s="357"/>
      <c r="AM62" s="357"/>
      <c r="AN62" s="357"/>
      <c r="AO62" s="357"/>
      <c r="AP62" s="357"/>
      <c r="AQ62" s="357"/>
      <c r="AR62" s="357"/>
      <c r="AS62" s="357"/>
      <c r="AT62" s="357"/>
      <c r="AU62" s="357"/>
      <c r="AV62" s="357"/>
      <c r="AW62" s="357"/>
      <c r="AX62" s="357"/>
      <c r="AY62" s="357"/>
      <c r="AZ62" s="357"/>
      <c r="BA62" s="357"/>
      <c r="BB62" s="357"/>
      <c r="BC62" s="357"/>
      <c r="BD62" s="357"/>
      <c r="BE62" s="357"/>
      <c r="BF62" s="357"/>
      <c r="BG62" s="357"/>
      <c r="BH62" s="357"/>
      <c r="BI62" s="357"/>
      <c r="BJ62" s="357"/>
      <c r="BK62" s="357"/>
      <c r="BL62" s="357"/>
      <c r="BM62" s="357"/>
      <c r="BN62" s="357"/>
      <c r="BO62" s="357"/>
      <c r="BP62" s="357"/>
      <c r="BQ62" s="357"/>
      <c r="BR62" s="357"/>
      <c r="BS62" s="357"/>
      <c r="BT62" s="357"/>
      <c r="BU62" s="357"/>
      <c r="BV62" s="357"/>
      <c r="BW62" s="357"/>
      <c r="BX62" s="357"/>
      <c r="BY62" s="357"/>
      <c r="BZ62" s="357"/>
      <c r="CA62" s="357"/>
      <c r="CB62" s="357"/>
      <c r="CC62" s="357"/>
      <c r="CD62" s="357"/>
      <c r="CE62" s="357"/>
      <c r="CF62" s="357"/>
      <c r="CG62" s="357"/>
      <c r="CH62" s="357"/>
      <c r="CI62" s="357"/>
      <c r="CJ62" s="357"/>
      <c r="CK62" s="357"/>
      <c r="CL62" s="357"/>
      <c r="CM62" s="357"/>
      <c r="CN62" s="357"/>
      <c r="CO62" s="357"/>
      <c r="CP62" s="357"/>
      <c r="CQ62" s="357"/>
      <c r="CR62" s="357"/>
      <c r="CS62" s="357"/>
      <c r="CT62" s="357"/>
      <c r="CU62" s="357"/>
      <c r="CV62" s="357"/>
      <c r="CW62" s="357"/>
      <c r="CX62" s="357"/>
      <c r="CY62" s="357"/>
      <c r="CZ62" s="357"/>
      <c r="DA62" s="357"/>
      <c r="DB62" s="357"/>
      <c r="DC62" s="357"/>
      <c r="DD62" s="357"/>
      <c r="DE62" s="357"/>
      <c r="DF62" s="357"/>
      <c r="DG62" s="357"/>
      <c r="DH62" s="357"/>
      <c r="DI62" s="357"/>
      <c r="DJ62" s="357"/>
      <c r="DK62" s="357"/>
      <c r="DL62" s="357"/>
      <c r="DM62" s="357"/>
      <c r="DN62" s="357"/>
      <c r="DO62" s="357"/>
      <c r="DP62" s="357"/>
      <c r="DQ62" s="357"/>
      <c r="DR62" s="357"/>
      <c r="DS62" s="357"/>
      <c r="DT62" s="357"/>
      <c r="DU62" s="357"/>
      <c r="DV62" s="357"/>
      <c r="DW62" s="357"/>
      <c r="DX62" s="357"/>
      <c r="DY62" s="357"/>
      <c r="DZ62" s="357"/>
      <c r="EA62" s="357"/>
      <c r="EB62" s="357"/>
      <c r="EC62" s="357"/>
      <c r="ED62" s="357"/>
      <c r="EE62" s="357"/>
      <c r="EF62" s="357"/>
      <c r="EG62" s="357"/>
      <c r="EH62" s="357"/>
      <c r="EI62" s="357"/>
      <c r="EJ62" s="357"/>
      <c r="EK62" s="357"/>
      <c r="EL62" s="357"/>
      <c r="EM62" s="357"/>
      <c r="EN62" s="357"/>
      <c r="EO62" s="357"/>
      <c r="EP62" s="357"/>
      <c r="EQ62" s="357"/>
      <c r="ER62" s="357"/>
      <c r="ES62" s="357"/>
      <c r="ET62" s="357"/>
      <c r="EU62" s="357"/>
      <c r="EV62" s="357"/>
      <c r="EW62" s="357"/>
      <c r="EX62" s="357"/>
      <c r="EY62" s="357"/>
      <c r="EZ62" s="357"/>
      <c r="FA62" s="357"/>
      <c r="FB62" s="357"/>
      <c r="FC62" s="357"/>
      <c r="FD62" s="357"/>
      <c r="FE62" s="357"/>
      <c r="FF62" s="357"/>
      <c r="FG62" s="357"/>
      <c r="FH62" s="357"/>
      <c r="FI62" s="357"/>
      <c r="FJ62" s="357"/>
      <c r="FK62" s="357"/>
      <c r="FL62" s="357"/>
      <c r="FM62" s="357"/>
    </row>
    <row r="63" spans="1:169" ht="12.75" customHeight="1">
      <c r="A63" s="1083" t="s">
        <v>429</v>
      </c>
      <c r="B63" s="1092"/>
      <c r="C63" s="304">
        <f>100*C59/C58</f>
        <v>38.349888028727236</v>
      </c>
      <c r="D63" s="304">
        <f t="shared" ref="D63:H63" si="8">100*D59/D58</f>
        <v>55.779729165721065</v>
      </c>
      <c r="E63" s="304">
        <f t="shared" si="8"/>
        <v>92.811821898566095</v>
      </c>
      <c r="F63" s="304">
        <f t="shared" si="8"/>
        <v>75.489627819924237</v>
      </c>
      <c r="G63" s="304">
        <f t="shared" si="8"/>
        <v>80.07750491093941</v>
      </c>
      <c r="H63" s="1085">
        <f t="shared" si="8"/>
        <v>63.839719585924541</v>
      </c>
    </row>
    <row r="64" spans="1:169" ht="12.75" customHeight="1">
      <c r="A64" s="1076" t="s">
        <v>122</v>
      </c>
      <c r="B64" s="1092"/>
      <c r="C64" s="299">
        <f>100*C60/C58</f>
        <v>29.672090794535574</v>
      </c>
      <c r="D64" s="299">
        <f t="shared" ref="D64:H66" si="9">100*D60/D58</f>
        <v>46.088529620479925</v>
      </c>
      <c r="E64" s="299">
        <f t="shared" si="9"/>
        <v>86.55774768095938</v>
      </c>
      <c r="F64" s="299">
        <f t="shared" si="9"/>
        <v>69.319241634615736</v>
      </c>
      <c r="G64" s="299">
        <f t="shared" si="9"/>
        <v>73.004533774150303</v>
      </c>
      <c r="H64" s="1078">
        <f t="shared" si="9"/>
        <v>58.244509746435718</v>
      </c>
      <c r="I64" s="357"/>
      <c r="J64" s="357"/>
      <c r="K64" s="357"/>
      <c r="L64" s="357"/>
      <c r="M64" s="357"/>
      <c r="N64" s="357"/>
      <c r="O64" s="357"/>
      <c r="P64" s="357"/>
      <c r="Q64" s="357"/>
      <c r="R64" s="357"/>
      <c r="S64" s="357"/>
      <c r="T64" s="357"/>
      <c r="U64" s="357"/>
      <c r="V64" s="357"/>
      <c r="W64" s="357"/>
      <c r="X64" s="357"/>
      <c r="Y64" s="357"/>
      <c r="Z64" s="357"/>
      <c r="AA64" s="357"/>
      <c r="AB64" s="357"/>
      <c r="AC64" s="357"/>
      <c r="AD64" s="357"/>
      <c r="AE64" s="357"/>
      <c r="AF64" s="357"/>
      <c r="AG64" s="357"/>
      <c r="AH64" s="357"/>
      <c r="AI64" s="357"/>
      <c r="AJ64" s="357"/>
      <c r="AK64" s="357"/>
      <c r="AL64" s="357"/>
      <c r="AM64" s="357"/>
      <c r="AN64" s="357"/>
      <c r="AO64" s="357"/>
      <c r="AP64" s="357"/>
      <c r="AQ64" s="357"/>
      <c r="AR64" s="357"/>
      <c r="AS64" s="357"/>
      <c r="AT64" s="357"/>
      <c r="AU64" s="357"/>
      <c r="AV64" s="357"/>
      <c r="AW64" s="357"/>
      <c r="AX64" s="357"/>
      <c r="AY64" s="357"/>
      <c r="AZ64" s="357"/>
      <c r="BA64" s="357"/>
      <c r="BB64" s="357"/>
      <c r="BC64" s="357"/>
      <c r="BD64" s="357"/>
      <c r="BE64" s="357"/>
      <c r="BF64" s="357"/>
      <c r="BG64" s="357"/>
      <c r="BH64" s="357"/>
      <c r="BI64" s="357"/>
      <c r="BJ64" s="357"/>
      <c r="BK64" s="357"/>
      <c r="BL64" s="357"/>
      <c r="BM64" s="357"/>
      <c r="BN64" s="357"/>
      <c r="BO64" s="357"/>
      <c r="BP64" s="357"/>
      <c r="BQ64" s="357"/>
      <c r="BR64" s="357"/>
      <c r="BS64" s="357"/>
      <c r="BT64" s="357"/>
      <c r="BU64" s="357"/>
      <c r="BV64" s="357"/>
      <c r="BW64" s="357"/>
      <c r="BX64" s="357"/>
      <c r="BY64" s="357"/>
      <c r="BZ64" s="357"/>
      <c r="CA64" s="357"/>
      <c r="CB64" s="357"/>
      <c r="CC64" s="357"/>
      <c r="CD64" s="357"/>
      <c r="CE64" s="357"/>
      <c r="CF64" s="357"/>
      <c r="CG64" s="357"/>
      <c r="CH64" s="357"/>
      <c r="CI64" s="357"/>
      <c r="CJ64" s="357"/>
      <c r="CK64" s="357"/>
      <c r="CL64" s="357"/>
      <c r="CM64" s="357"/>
      <c r="CN64" s="357"/>
      <c r="CO64" s="357"/>
      <c r="CP64" s="357"/>
      <c r="CQ64" s="357"/>
      <c r="CR64" s="357"/>
      <c r="CS64" s="357"/>
      <c r="CT64" s="357"/>
      <c r="CU64" s="357"/>
      <c r="CV64" s="357"/>
      <c r="CW64" s="357"/>
      <c r="CX64" s="357"/>
      <c r="CY64" s="357"/>
      <c r="CZ64" s="357"/>
      <c r="DA64" s="357"/>
      <c r="DB64" s="357"/>
      <c r="DC64" s="357"/>
      <c r="DD64" s="357"/>
      <c r="DE64" s="357"/>
      <c r="DF64" s="357"/>
      <c r="DG64" s="357"/>
      <c r="DH64" s="357"/>
      <c r="DI64" s="357"/>
      <c r="DJ64" s="357"/>
      <c r="DK64" s="357"/>
      <c r="DL64" s="357"/>
      <c r="DM64" s="357"/>
      <c r="DN64" s="357"/>
      <c r="DO64" s="357"/>
      <c r="DP64" s="357"/>
      <c r="DQ64" s="357"/>
      <c r="DR64" s="357"/>
      <c r="DS64" s="357"/>
      <c r="DT64" s="357"/>
      <c r="DU64" s="357"/>
      <c r="DV64" s="357"/>
      <c r="DW64" s="357"/>
      <c r="DX64" s="357"/>
      <c r="DY64" s="357"/>
      <c r="DZ64" s="357"/>
      <c r="EA64" s="357"/>
      <c r="EB64" s="357"/>
      <c r="EC64" s="357"/>
      <c r="ED64" s="357"/>
      <c r="EE64" s="357"/>
      <c r="EF64" s="357"/>
      <c r="EG64" s="357"/>
      <c r="EH64" s="357"/>
      <c r="EI64" s="357"/>
      <c r="EJ64" s="357"/>
      <c r="EK64" s="357"/>
      <c r="EL64" s="357"/>
      <c r="EM64" s="357"/>
      <c r="EN64" s="357"/>
      <c r="EO64" s="357"/>
      <c r="EP64" s="357"/>
      <c r="EQ64" s="357"/>
      <c r="ER64" s="357"/>
      <c r="ES64" s="357"/>
      <c r="ET64" s="357"/>
      <c r="EU64" s="357"/>
      <c r="EV64" s="357"/>
      <c r="EW64" s="357"/>
      <c r="EX64" s="357"/>
      <c r="EY64" s="357"/>
      <c r="EZ64" s="357"/>
      <c r="FA64" s="357"/>
      <c r="FB64" s="357"/>
      <c r="FC64" s="357"/>
      <c r="FD64" s="357"/>
      <c r="FE64" s="357"/>
      <c r="FF64" s="357"/>
      <c r="FG64" s="357"/>
      <c r="FH64" s="357"/>
      <c r="FI64" s="357"/>
      <c r="FJ64" s="357"/>
      <c r="FK64" s="357"/>
      <c r="FL64" s="357"/>
      <c r="FM64" s="357"/>
    </row>
    <row r="65" spans="1:169" ht="12.75" customHeight="1">
      <c r="A65" s="1079" t="s">
        <v>114</v>
      </c>
      <c r="B65" s="1092"/>
      <c r="C65" s="304">
        <f>100*C61/C59</f>
        <v>22.627959767943203</v>
      </c>
      <c r="D65" s="304">
        <f t="shared" si="9"/>
        <v>17.374052707299228</v>
      </c>
      <c r="E65" s="304">
        <f t="shared" si="9"/>
        <v>6.7384456954651482</v>
      </c>
      <c r="F65" s="304">
        <f t="shared" si="9"/>
        <v>8.17381985248036</v>
      </c>
      <c r="G65" s="304">
        <f t="shared" si="9"/>
        <v>8.8326567425590081</v>
      </c>
      <c r="H65" s="1085">
        <f t="shared" si="9"/>
        <v>8.7644649377853234</v>
      </c>
      <c r="I65" s="357"/>
      <c r="J65" s="1067"/>
      <c r="K65" s="357"/>
      <c r="L65" s="357"/>
      <c r="M65" s="357"/>
      <c r="N65" s="357"/>
      <c r="O65" s="357"/>
      <c r="P65" s="357"/>
      <c r="Q65" s="357"/>
      <c r="R65" s="357"/>
      <c r="S65" s="357"/>
      <c r="T65" s="357"/>
      <c r="U65" s="357"/>
      <c r="V65" s="357"/>
      <c r="W65" s="357"/>
      <c r="X65" s="357"/>
      <c r="Y65" s="357"/>
      <c r="Z65" s="357"/>
      <c r="AA65" s="357"/>
      <c r="AB65" s="357"/>
      <c r="AC65" s="357"/>
      <c r="AD65" s="357"/>
      <c r="AE65" s="357"/>
      <c r="AF65" s="357"/>
      <c r="AG65" s="357"/>
      <c r="AH65" s="357"/>
      <c r="AI65" s="357"/>
      <c r="AJ65" s="357"/>
      <c r="AK65" s="357"/>
      <c r="AL65" s="357"/>
      <c r="AM65" s="357"/>
      <c r="AN65" s="357"/>
      <c r="AO65" s="357"/>
      <c r="AP65" s="357"/>
      <c r="AQ65" s="357"/>
      <c r="AR65" s="357"/>
      <c r="AS65" s="357"/>
      <c r="AT65" s="357"/>
      <c r="AU65" s="357"/>
      <c r="AV65" s="357"/>
      <c r="AW65" s="357"/>
      <c r="AX65" s="357"/>
      <c r="AY65" s="357"/>
      <c r="AZ65" s="357"/>
      <c r="BA65" s="357"/>
      <c r="BB65" s="357"/>
      <c r="BC65" s="357"/>
      <c r="BD65" s="357"/>
      <c r="BE65" s="357"/>
      <c r="BF65" s="357"/>
      <c r="BG65" s="357"/>
      <c r="BH65" s="357"/>
      <c r="BI65" s="357"/>
      <c r="BJ65" s="357"/>
      <c r="BK65" s="357"/>
      <c r="BL65" s="357"/>
      <c r="BM65" s="357"/>
      <c r="BN65" s="357"/>
      <c r="BO65" s="357"/>
      <c r="BP65" s="357"/>
      <c r="BQ65" s="357"/>
      <c r="BR65" s="357"/>
      <c r="BS65" s="357"/>
      <c r="BT65" s="357"/>
      <c r="BU65" s="357"/>
      <c r="BV65" s="357"/>
      <c r="BW65" s="357"/>
      <c r="BX65" s="357"/>
      <c r="BY65" s="357"/>
      <c r="BZ65" s="357"/>
      <c r="CA65" s="357"/>
      <c r="CB65" s="357"/>
      <c r="CC65" s="357"/>
      <c r="CD65" s="357"/>
      <c r="CE65" s="357"/>
      <c r="CF65" s="357"/>
      <c r="CG65" s="357"/>
      <c r="CH65" s="357"/>
      <c r="CI65" s="357"/>
      <c r="CJ65" s="357"/>
      <c r="CK65" s="357"/>
      <c r="CL65" s="357"/>
      <c r="CM65" s="357"/>
      <c r="CN65" s="357"/>
      <c r="CO65" s="357"/>
      <c r="CP65" s="357"/>
      <c r="CQ65" s="357"/>
      <c r="CR65" s="357"/>
      <c r="CS65" s="357"/>
      <c r="CT65" s="357"/>
      <c r="CU65" s="357"/>
      <c r="CV65" s="357"/>
      <c r="CW65" s="357"/>
      <c r="CX65" s="357"/>
      <c r="CY65" s="357"/>
      <c r="CZ65" s="357"/>
      <c r="DA65" s="357"/>
      <c r="DB65" s="357"/>
      <c r="DC65" s="357"/>
      <c r="DD65" s="357"/>
      <c r="DE65" s="357"/>
      <c r="DF65" s="357"/>
      <c r="DG65" s="357"/>
      <c r="DH65" s="357"/>
      <c r="DI65" s="357"/>
      <c r="DJ65" s="357"/>
      <c r="DK65" s="357"/>
      <c r="DL65" s="357"/>
      <c r="DM65" s="357"/>
      <c r="DN65" s="357"/>
      <c r="DO65" s="357"/>
      <c r="DP65" s="357"/>
      <c r="DQ65" s="357"/>
      <c r="DR65" s="357"/>
      <c r="DS65" s="357"/>
      <c r="DT65" s="357"/>
      <c r="DU65" s="357"/>
      <c r="DV65" s="357"/>
      <c r="DW65" s="357"/>
      <c r="DX65" s="357"/>
      <c r="DY65" s="357"/>
      <c r="DZ65" s="357"/>
      <c r="EA65" s="357"/>
      <c r="EB65" s="357"/>
      <c r="EC65" s="357"/>
      <c r="ED65" s="357"/>
      <c r="EE65" s="357"/>
      <c r="EF65" s="357"/>
      <c r="EG65" s="357"/>
      <c r="EH65" s="357"/>
      <c r="EI65" s="357"/>
      <c r="EJ65" s="357"/>
      <c r="EK65" s="357"/>
      <c r="EL65" s="357"/>
      <c r="EM65" s="357"/>
      <c r="EN65" s="357"/>
      <c r="EO65" s="357"/>
      <c r="EP65" s="357"/>
      <c r="EQ65" s="357"/>
      <c r="ER65" s="357"/>
      <c r="ES65" s="357"/>
      <c r="ET65" s="357"/>
      <c r="EU65" s="357"/>
      <c r="EV65" s="357"/>
      <c r="EW65" s="357"/>
      <c r="EX65" s="357"/>
      <c r="EY65" s="357"/>
      <c r="EZ65" s="357"/>
      <c r="FA65" s="357"/>
      <c r="FB65" s="357"/>
      <c r="FC65" s="357"/>
      <c r="FD65" s="357"/>
      <c r="FE65" s="357"/>
      <c r="FF65" s="357"/>
      <c r="FG65" s="357"/>
      <c r="FH65" s="357"/>
      <c r="FI65" s="357"/>
      <c r="FJ65" s="357"/>
      <c r="FK65" s="357"/>
      <c r="FL65" s="357"/>
      <c r="FM65" s="357"/>
    </row>
    <row r="66" spans="1:169" ht="12.75" customHeight="1">
      <c r="A66" s="1081" t="s">
        <v>430</v>
      </c>
      <c r="B66" s="1092"/>
      <c r="C66" s="290">
        <f>100*C62/C60</f>
        <v>94.57786309255799</v>
      </c>
      <c r="D66" s="290">
        <f t="shared" si="9"/>
        <v>93.305054535485397</v>
      </c>
      <c r="E66" s="290">
        <f t="shared" si="9"/>
        <v>82.488367002297608</v>
      </c>
      <c r="F66" s="290">
        <f t="shared" si="9"/>
        <v>77.050486750885668</v>
      </c>
      <c r="G66" s="290">
        <f t="shared" si="9"/>
        <v>83.042772581622643</v>
      </c>
      <c r="H66" s="1078">
        <f t="shared" si="9"/>
        <v>82.248755517817699</v>
      </c>
      <c r="J66" s="1067"/>
    </row>
    <row r="67" spans="1:169" ht="12.75" customHeight="1">
      <c r="A67" s="1083" t="s">
        <v>431</v>
      </c>
      <c r="B67" s="1091"/>
      <c r="C67" s="304">
        <v>40.369735696154223</v>
      </c>
      <c r="D67" s="304">
        <v>29.364939550968337</v>
      </c>
      <c r="E67" s="304">
        <v>9.7921118388981725</v>
      </c>
      <c r="F67" s="304">
        <v>7.9666343647465272</v>
      </c>
      <c r="G67" s="304">
        <v>12.827243808898784</v>
      </c>
      <c r="H67" s="1085">
        <v>12.815740132013776</v>
      </c>
    </row>
    <row r="68" spans="1:169" ht="15" thickBot="1">
      <c r="A68" s="1094"/>
      <c r="B68" s="1095"/>
      <c r="C68" s="1095"/>
      <c r="D68" s="1095"/>
      <c r="E68" s="1095"/>
      <c r="F68" s="1095"/>
      <c r="G68" s="1095"/>
      <c r="H68" s="1096"/>
    </row>
    <row r="69" spans="1:169" ht="13" thickTop="1">
      <c r="A69" s="1162" t="s">
        <v>38</v>
      </c>
      <c r="B69" s="1163"/>
      <c r="C69" s="1163"/>
      <c r="D69" s="1163"/>
      <c r="E69" s="1163"/>
      <c r="F69" s="1163"/>
      <c r="G69" s="1163"/>
      <c r="H69" s="1164"/>
    </row>
    <row r="70" spans="1:169" ht="12.75" customHeight="1">
      <c r="A70" s="1097" t="s">
        <v>3</v>
      </c>
      <c r="B70" s="1092"/>
      <c r="C70" s="290">
        <v>2355.5054800000003</v>
      </c>
      <c r="D70" s="290">
        <v>3694.21839</v>
      </c>
      <c r="E70" s="1098">
        <v>8669.2397199999996</v>
      </c>
      <c r="F70" s="1098">
        <v>3611.1734700000002</v>
      </c>
      <c r="G70" s="290">
        <v>15974.631579999999</v>
      </c>
      <c r="H70" s="1078">
        <v>21702.539789999999</v>
      </c>
    </row>
    <row r="71" spans="1:169" ht="12.75" customHeight="1">
      <c r="A71" s="1083" t="s">
        <v>118</v>
      </c>
      <c r="B71" s="1092"/>
      <c r="C71" s="304">
        <v>809.49243000000001</v>
      </c>
      <c r="D71" s="304">
        <v>1905.7271000000001</v>
      </c>
      <c r="E71" s="304">
        <v>7313.3141399999995</v>
      </c>
      <c r="F71" s="304">
        <v>2330.0912699999999</v>
      </c>
      <c r="G71" s="304">
        <v>11549.132509999999</v>
      </c>
      <c r="H71" s="1080">
        <v>11781.275029999999</v>
      </c>
    </row>
    <row r="72" spans="1:169" ht="12.75" customHeight="1">
      <c r="A72" s="1081" t="s">
        <v>119</v>
      </c>
      <c r="B72" s="1091"/>
      <c r="C72" s="299">
        <v>619.53515999999991</v>
      </c>
      <c r="D72" s="299">
        <v>1583.5301999999999</v>
      </c>
      <c r="E72" s="299">
        <v>6586.3133699999998</v>
      </c>
      <c r="F72" s="299">
        <v>2068.97532</v>
      </c>
      <c r="G72" s="299">
        <v>10238.81889</v>
      </c>
      <c r="H72" s="1078">
        <v>10457.478940000001</v>
      </c>
    </row>
    <row r="73" spans="1:169" ht="12.75" customHeight="1">
      <c r="A73" s="1083" t="s">
        <v>120</v>
      </c>
      <c r="B73" s="1092"/>
      <c r="C73" s="304">
        <v>189.95726999999999</v>
      </c>
      <c r="D73" s="304">
        <v>322.19689999999997</v>
      </c>
      <c r="E73" s="304">
        <v>727.00076999999999</v>
      </c>
      <c r="F73" s="304">
        <v>261.11595</v>
      </c>
      <c r="G73" s="304">
        <v>1310.3136200000001</v>
      </c>
      <c r="H73" s="1085">
        <v>1323.7960899999998</v>
      </c>
      <c r="I73" s="357"/>
      <c r="J73" s="357"/>
      <c r="K73" s="357"/>
      <c r="L73" s="357"/>
      <c r="M73" s="357"/>
      <c r="N73" s="357"/>
      <c r="O73" s="357"/>
      <c r="P73" s="357"/>
      <c r="Q73" s="357"/>
      <c r="R73" s="357"/>
      <c r="S73" s="357"/>
      <c r="T73" s="357"/>
      <c r="U73" s="357"/>
      <c r="V73" s="357"/>
      <c r="W73" s="357"/>
      <c r="X73" s="357"/>
      <c r="Y73" s="357"/>
      <c r="Z73" s="357"/>
      <c r="AA73" s="357"/>
      <c r="AB73" s="357"/>
      <c r="AC73" s="357"/>
      <c r="AD73" s="357"/>
      <c r="AE73" s="357"/>
      <c r="AF73" s="357"/>
      <c r="AG73" s="357"/>
      <c r="AH73" s="357"/>
      <c r="AI73" s="357"/>
      <c r="AJ73" s="357"/>
      <c r="AK73" s="357"/>
      <c r="AL73" s="357"/>
      <c r="AM73" s="357"/>
      <c r="AN73" s="357"/>
      <c r="AO73" s="357"/>
      <c r="AP73" s="357"/>
      <c r="AQ73" s="357"/>
      <c r="AR73" s="357"/>
      <c r="AS73" s="357"/>
      <c r="AT73" s="357"/>
      <c r="AU73" s="357"/>
      <c r="AV73" s="357"/>
      <c r="AW73" s="357"/>
      <c r="AX73" s="357"/>
      <c r="AY73" s="357"/>
      <c r="AZ73" s="357"/>
      <c r="BA73" s="357"/>
      <c r="BB73" s="357"/>
      <c r="BC73" s="357"/>
      <c r="BD73" s="357"/>
      <c r="BE73" s="357"/>
      <c r="BF73" s="357"/>
      <c r="BG73" s="357"/>
      <c r="BH73" s="357"/>
      <c r="BI73" s="357"/>
      <c r="BJ73" s="357"/>
      <c r="BK73" s="357"/>
      <c r="BL73" s="357"/>
      <c r="BM73" s="357"/>
      <c r="BN73" s="357"/>
      <c r="BO73" s="357"/>
      <c r="BP73" s="357"/>
      <c r="BQ73" s="357"/>
      <c r="BR73" s="357"/>
      <c r="BS73" s="357"/>
      <c r="BT73" s="357"/>
      <c r="BU73" s="357"/>
      <c r="BV73" s="357"/>
      <c r="BW73" s="357"/>
      <c r="BX73" s="357"/>
      <c r="BY73" s="357"/>
      <c r="BZ73" s="357"/>
      <c r="CA73" s="357"/>
      <c r="CB73" s="357"/>
      <c r="CC73" s="357"/>
      <c r="CD73" s="357"/>
      <c r="CE73" s="357"/>
      <c r="CF73" s="357"/>
      <c r="CG73" s="357"/>
      <c r="CH73" s="357"/>
      <c r="CI73" s="357"/>
      <c r="CJ73" s="357"/>
      <c r="CK73" s="357"/>
      <c r="CL73" s="357"/>
      <c r="CM73" s="357"/>
      <c r="CN73" s="357"/>
      <c r="CO73" s="357"/>
      <c r="CP73" s="357"/>
      <c r="CQ73" s="357"/>
      <c r="CR73" s="357"/>
      <c r="CS73" s="357"/>
      <c r="CT73" s="357"/>
      <c r="CU73" s="357"/>
      <c r="CV73" s="357"/>
      <c r="CW73" s="357"/>
      <c r="CX73" s="357"/>
      <c r="CY73" s="357"/>
      <c r="CZ73" s="357"/>
      <c r="DA73" s="357"/>
      <c r="DB73" s="357"/>
      <c r="DC73" s="357"/>
      <c r="DD73" s="357"/>
      <c r="DE73" s="357"/>
      <c r="DF73" s="357"/>
      <c r="DG73" s="357"/>
      <c r="DH73" s="357"/>
      <c r="DI73" s="357"/>
      <c r="DJ73" s="357"/>
      <c r="DK73" s="357"/>
      <c r="DL73" s="357"/>
      <c r="DM73" s="357"/>
      <c r="DN73" s="357"/>
      <c r="DO73" s="357"/>
      <c r="DP73" s="357"/>
      <c r="DQ73" s="357"/>
      <c r="DR73" s="357"/>
      <c r="DS73" s="357"/>
      <c r="DT73" s="357"/>
      <c r="DU73" s="357"/>
      <c r="DV73" s="357"/>
      <c r="DW73" s="357"/>
      <c r="DX73" s="357"/>
      <c r="DY73" s="357"/>
      <c r="DZ73" s="357"/>
      <c r="EA73" s="357"/>
      <c r="EB73" s="357"/>
      <c r="EC73" s="357"/>
      <c r="ED73" s="357"/>
      <c r="EE73" s="357"/>
      <c r="EF73" s="357"/>
      <c r="EG73" s="357"/>
      <c r="EH73" s="357"/>
      <c r="EI73" s="357"/>
      <c r="EJ73" s="357"/>
      <c r="EK73" s="357"/>
      <c r="EL73" s="357"/>
      <c r="EM73" s="357"/>
      <c r="EN73" s="357"/>
      <c r="EO73" s="357"/>
      <c r="EP73" s="357"/>
      <c r="EQ73" s="357"/>
      <c r="ER73" s="357"/>
      <c r="ES73" s="357"/>
      <c r="ET73" s="357"/>
      <c r="EU73" s="357"/>
      <c r="EV73" s="357"/>
      <c r="EW73" s="357"/>
      <c r="EX73" s="357"/>
      <c r="EY73" s="357"/>
      <c r="EZ73" s="357"/>
      <c r="FA73" s="357"/>
      <c r="FB73" s="357"/>
      <c r="FC73" s="357"/>
      <c r="FD73" s="357"/>
      <c r="FE73" s="357"/>
      <c r="FF73" s="357"/>
      <c r="FG73" s="357"/>
      <c r="FH73" s="357"/>
      <c r="FI73" s="357"/>
      <c r="FJ73" s="357"/>
      <c r="FK73" s="357"/>
      <c r="FL73" s="357"/>
      <c r="FM73" s="357"/>
    </row>
    <row r="74" spans="1:169" ht="12.75" customHeight="1">
      <c r="A74" s="1076" t="s">
        <v>121</v>
      </c>
      <c r="B74" s="1092"/>
      <c r="C74" s="299">
        <v>593.92953999999986</v>
      </c>
      <c r="D74" s="299">
        <v>1502.99494</v>
      </c>
      <c r="E74" s="290">
        <v>5855.32654</v>
      </c>
      <c r="F74" s="290">
        <v>1766.96777</v>
      </c>
      <c r="G74" s="299">
        <v>9125.289249999998</v>
      </c>
      <c r="H74" s="1078">
        <v>9284.5103099999997</v>
      </c>
    </row>
    <row r="75" spans="1:169" ht="12.75" customHeight="1">
      <c r="A75" s="1083" t="s">
        <v>429</v>
      </c>
      <c r="B75" s="1092"/>
      <c r="C75" s="304">
        <f>100*C71/C70</f>
        <v>34.365975238571721</v>
      </c>
      <c r="D75" s="304">
        <f t="shared" ref="D75:H75" si="10">100*D71/D70</f>
        <v>51.586747149510025</v>
      </c>
      <c r="E75" s="294">
        <f t="shared" si="10"/>
        <v>84.359348411235302</v>
      </c>
      <c r="F75" s="294">
        <f t="shared" si="10"/>
        <v>64.524490151396677</v>
      </c>
      <c r="G75" s="304">
        <f t="shared" si="10"/>
        <v>72.296706513465651</v>
      </c>
      <c r="H75" s="1085">
        <f t="shared" si="10"/>
        <v>54.285236400895911</v>
      </c>
      <c r="J75" s="1067"/>
    </row>
    <row r="76" spans="1:169" ht="12.75" customHeight="1">
      <c r="A76" s="1076" t="s">
        <v>122</v>
      </c>
      <c r="B76" s="1092"/>
      <c r="C76" s="299">
        <f>100*C72/C70</f>
        <v>26.301580075288122</v>
      </c>
      <c r="D76" s="299">
        <f t="shared" ref="D76:H78" si="11">100*D72/D70</f>
        <v>42.86509439416222</v>
      </c>
      <c r="E76" s="290">
        <f t="shared" si="11"/>
        <v>75.973367708419985</v>
      </c>
      <c r="F76" s="290">
        <f t="shared" si="11"/>
        <v>57.293711786157978</v>
      </c>
      <c r="G76" s="299">
        <f t="shared" si="11"/>
        <v>64.094241164339905</v>
      </c>
      <c r="H76" s="1078">
        <f t="shared" si="11"/>
        <v>48.18550750828966</v>
      </c>
      <c r="J76" s="1067"/>
    </row>
    <row r="77" spans="1:169" ht="12.75" customHeight="1">
      <c r="A77" s="1079" t="s">
        <v>114</v>
      </c>
      <c r="B77" s="1092"/>
      <c r="C77" s="304">
        <f>100*C73/C71</f>
        <v>23.466219443213323</v>
      </c>
      <c r="D77" s="304">
        <f t="shared" si="11"/>
        <v>16.906770124641664</v>
      </c>
      <c r="E77" s="294">
        <f t="shared" si="11"/>
        <v>9.9407841107725226</v>
      </c>
      <c r="F77" s="294">
        <f t="shared" si="11"/>
        <v>11.206254165314306</v>
      </c>
      <c r="G77" s="304">
        <f t="shared" si="11"/>
        <v>11.345558801628124</v>
      </c>
      <c r="H77" s="1085">
        <f t="shared" si="11"/>
        <v>11.23644161289052</v>
      </c>
    </row>
    <row r="78" spans="1:169">
      <c r="A78" s="1076" t="s">
        <v>430</v>
      </c>
      <c r="B78" s="1092"/>
      <c r="C78" s="290">
        <f>100*C74/C72</f>
        <v>95.866962578847009</v>
      </c>
      <c r="D78" s="290">
        <f t="shared" si="11"/>
        <v>94.914194879264073</v>
      </c>
      <c r="E78" s="290">
        <f t="shared" si="11"/>
        <v>88.901426504703338</v>
      </c>
      <c r="F78" s="290">
        <f t="shared" si="11"/>
        <v>85.403037577074628</v>
      </c>
      <c r="G78" s="290">
        <f t="shared" si="11"/>
        <v>89.124432691278884</v>
      </c>
      <c r="H78" s="1078">
        <f t="shared" si="11"/>
        <v>88.783447361166751</v>
      </c>
    </row>
    <row r="79" spans="1:169" ht="13" thickBot="1">
      <c r="A79" s="1099" t="s">
        <v>431</v>
      </c>
      <c r="B79" s="1100"/>
      <c r="C79" s="852">
        <v>46.353020258935103</v>
      </c>
      <c r="D79" s="852">
        <v>37.002588977445257</v>
      </c>
      <c r="E79" s="1101">
        <v>14.754983587986196</v>
      </c>
      <c r="F79" s="1101">
        <v>11.264698959393018</v>
      </c>
      <c r="G79" s="852">
        <v>17.743471638446973</v>
      </c>
      <c r="H79" s="1102">
        <v>17.595214884305513</v>
      </c>
    </row>
    <row r="80" spans="1:169" s="2" customFormat="1" ht="13" thickTop="1">
      <c r="A80" s="771" t="s">
        <v>401</v>
      </c>
      <c r="B80" s="813"/>
      <c r="C80" s="813"/>
      <c r="D80" s="813"/>
      <c r="E80" s="813"/>
      <c r="F80" s="813"/>
      <c r="G80" s="356"/>
      <c r="H80" s="777" t="s">
        <v>519</v>
      </c>
      <c r="I80" s="356"/>
      <c r="J80" s="356"/>
      <c r="K80" s="356"/>
      <c r="L80" s="356"/>
    </row>
  </sheetData>
  <mergeCells count="3">
    <mergeCell ref="A3:H3"/>
    <mergeCell ref="A6:B6"/>
    <mergeCell ref="A44:B44"/>
  </mergeCells>
  <hyperlinks>
    <hyperlink ref="H4" location="'Indice tablas Mujeres'!A1" display="Indice" xr:uid="{00000000-0004-0000-07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CD9BCD"/>
    <pageSetUpPr fitToPage="1"/>
  </sheetPr>
  <dimension ref="A1:L104"/>
  <sheetViews>
    <sheetView view="pageBreakPreview" zoomScaleNormal="100" zoomScaleSheetLayoutView="100" zoomScalePageLayoutView="62" workbookViewId="0">
      <selection activeCell="A2" sqref="A2:L2"/>
    </sheetView>
  </sheetViews>
  <sheetFormatPr baseColWidth="10" defaultRowHeight="14.5"/>
  <cols>
    <col min="1" max="11" width="9.453125" customWidth="1"/>
    <col min="12" max="12" width="11.453125" customWidth="1"/>
  </cols>
  <sheetData>
    <row r="1" spans="1:12" ht="59.4" customHeight="1">
      <c r="A1" s="767" t="s">
        <v>548</v>
      </c>
      <c r="E1" s="270"/>
      <c r="F1" s="270"/>
      <c r="G1" s="270"/>
      <c r="H1" s="270"/>
      <c r="I1" s="270"/>
    </row>
    <row r="2" spans="1:12" s="2" customFormat="1" ht="15.5">
      <c r="A2" s="1239" t="s">
        <v>527</v>
      </c>
      <c r="B2" s="1239"/>
      <c r="C2" s="1239"/>
      <c r="D2" s="1239"/>
      <c r="E2" s="1239"/>
      <c r="F2" s="1239"/>
      <c r="G2" s="1239"/>
      <c r="H2" s="1239"/>
      <c r="I2" s="1239"/>
      <c r="J2" s="1239"/>
      <c r="K2" s="1239"/>
      <c r="L2" s="1239"/>
    </row>
    <row r="3" spans="1:12" s="2" customFormat="1" ht="4.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s="2" customFormat="1" ht="15.5">
      <c r="A4" s="3"/>
      <c r="B4" s="1"/>
      <c r="C4" s="1"/>
      <c r="D4" s="1"/>
      <c r="E4" s="1"/>
      <c r="F4" s="1"/>
      <c r="G4" s="1"/>
      <c r="H4" s="1"/>
      <c r="I4" s="1"/>
      <c r="J4" s="1"/>
      <c r="K4" s="270"/>
      <c r="L4" s="927" t="s">
        <v>212</v>
      </c>
    </row>
    <row r="5" spans="1:12" ht="34.5" customHeight="1">
      <c r="A5" s="564" t="s">
        <v>39</v>
      </c>
      <c r="B5" s="565" t="s">
        <v>123</v>
      </c>
      <c r="C5" s="508" t="s">
        <v>124</v>
      </c>
      <c r="D5" s="508" t="s">
        <v>125</v>
      </c>
      <c r="E5" s="508" t="s">
        <v>126</v>
      </c>
      <c r="F5" s="508" t="s">
        <v>127</v>
      </c>
      <c r="G5" s="508" t="s">
        <v>128</v>
      </c>
      <c r="H5" s="511" t="s">
        <v>129</v>
      </c>
      <c r="I5" s="508" t="s">
        <v>130</v>
      </c>
      <c r="J5" s="509" t="s">
        <v>131</v>
      </c>
      <c r="K5" s="508" t="s">
        <v>132</v>
      </c>
      <c r="L5" s="510" t="s">
        <v>133</v>
      </c>
    </row>
    <row r="6" spans="1:12">
      <c r="A6" s="271" t="s">
        <v>43</v>
      </c>
      <c r="B6" s="272">
        <v>1144.3495499999988</v>
      </c>
      <c r="C6" s="272">
        <v>1022.7075499999999</v>
      </c>
      <c r="D6" s="272">
        <v>1018.9904199999995</v>
      </c>
      <c r="E6" s="272">
        <v>121.64200000000002</v>
      </c>
      <c r="F6" s="273">
        <v>929.20922999999993</v>
      </c>
      <c r="G6" s="274">
        <v>47.242361522050878</v>
      </c>
      <c r="H6" s="275">
        <v>42.22059580346842</v>
      </c>
      <c r="I6" s="275">
        <v>51.959985009887852</v>
      </c>
      <c r="J6" s="275">
        <v>10.629794017046642</v>
      </c>
      <c r="K6" s="275">
        <v>90.8577657415358</v>
      </c>
      <c r="L6" s="276">
        <v>23.68178370333235</v>
      </c>
    </row>
    <row r="7" spans="1:12">
      <c r="A7" s="558" t="s">
        <v>44</v>
      </c>
      <c r="B7" s="559">
        <v>1160.9350599999993</v>
      </c>
      <c r="C7" s="559">
        <v>1043.6854599999986</v>
      </c>
      <c r="D7" s="559">
        <v>1039.5275499999987</v>
      </c>
      <c r="E7" s="559">
        <v>117.2496</v>
      </c>
      <c r="F7" s="560">
        <v>952.12890999999911</v>
      </c>
      <c r="G7" s="561">
        <v>47.608105129234936</v>
      </c>
      <c r="H7" s="562">
        <v>42.799885035373023</v>
      </c>
      <c r="I7" s="562">
        <v>52.628378908048475</v>
      </c>
      <c r="J7" s="562">
        <v>10.099583003376612</v>
      </c>
      <c r="K7" s="562">
        <v>91.227572529371102</v>
      </c>
      <c r="L7" s="563">
        <v>23.983621083409822</v>
      </c>
    </row>
    <row r="8" spans="1:12">
      <c r="A8" s="512" t="s">
        <v>45</v>
      </c>
      <c r="B8" s="513">
        <v>1187.4692599999992</v>
      </c>
      <c r="C8" s="513">
        <v>1061.5942699999996</v>
      </c>
      <c r="D8" s="513">
        <v>1056.71756</v>
      </c>
      <c r="E8" s="513">
        <v>125.87498999999997</v>
      </c>
      <c r="F8" s="514">
        <v>982.36643000000026</v>
      </c>
      <c r="G8" s="515">
        <v>48.418181505554472</v>
      </c>
      <c r="H8" s="516">
        <v>43.2857218132254</v>
      </c>
      <c r="I8" s="516">
        <v>53.185995022916423</v>
      </c>
      <c r="J8" s="516">
        <v>10.600273559923568</v>
      </c>
      <c r="K8" s="516">
        <v>92.536900185039684</v>
      </c>
      <c r="L8" s="517">
        <v>24.449236320096979</v>
      </c>
    </row>
    <row r="9" spans="1:12">
      <c r="A9" s="566" t="s">
        <v>46</v>
      </c>
      <c r="B9" s="567">
        <v>1188.4347200000041</v>
      </c>
      <c r="C9" s="567">
        <v>1067.3768500000028</v>
      </c>
      <c r="D9" s="567">
        <v>1063.6636000000026</v>
      </c>
      <c r="E9" s="567">
        <v>121.05787000000005</v>
      </c>
      <c r="F9" s="568">
        <v>998.50235000000123</v>
      </c>
      <c r="G9" s="569">
        <v>48.148332202085967</v>
      </c>
      <c r="H9" s="570">
        <v>43.243784697417823</v>
      </c>
      <c r="I9" s="570">
        <v>53.181146352963601</v>
      </c>
      <c r="J9" s="570">
        <v>10.186328955451557</v>
      </c>
      <c r="K9" s="570">
        <v>93.547311804635697</v>
      </c>
      <c r="L9" s="571">
        <v>23.887176630079992</v>
      </c>
    </row>
    <row r="10" spans="1:12">
      <c r="A10" s="271" t="s">
        <v>47</v>
      </c>
      <c r="B10" s="272">
        <v>1209.7738700000007</v>
      </c>
      <c r="C10" s="272">
        <v>1075.117940000001</v>
      </c>
      <c r="D10" s="272">
        <v>1071.4513500000007</v>
      </c>
      <c r="E10" s="272">
        <v>134.65592999999998</v>
      </c>
      <c r="F10" s="273">
        <v>1004.6891800000017</v>
      </c>
      <c r="G10" s="274">
        <v>48.736288443199108</v>
      </c>
      <c r="H10" s="275">
        <v>43.311613297035464</v>
      </c>
      <c r="I10" s="275">
        <v>53.242040910030532</v>
      </c>
      <c r="J10" s="275">
        <v>11.130669403530753</v>
      </c>
      <c r="K10" s="275">
        <v>93.449206140118974</v>
      </c>
      <c r="L10" s="276">
        <v>25.144225202066924</v>
      </c>
    </row>
    <row r="11" spans="1:12">
      <c r="A11" s="558" t="s">
        <v>48</v>
      </c>
      <c r="B11" s="559">
        <v>1203.0282100000029</v>
      </c>
      <c r="C11" s="559">
        <v>1087.4664100000016</v>
      </c>
      <c r="D11" s="559">
        <v>1083.4807500000015</v>
      </c>
      <c r="E11" s="559">
        <v>115.56180000000001</v>
      </c>
      <c r="F11" s="560">
        <v>1011.5089600000009</v>
      </c>
      <c r="G11" s="561">
        <v>48.212322586720887</v>
      </c>
      <c r="H11" s="562">
        <v>43.581090555759481</v>
      </c>
      <c r="I11" s="562">
        <v>53.530854116922967</v>
      </c>
      <c r="J11" s="562">
        <v>9.6059094075607536</v>
      </c>
      <c r="K11" s="562">
        <v>93.015191154272017</v>
      </c>
      <c r="L11" s="563">
        <v>26.725300584584016</v>
      </c>
    </row>
    <row r="12" spans="1:12">
      <c r="A12" s="512" t="s">
        <v>49</v>
      </c>
      <c r="B12" s="513">
        <v>1217.5570999999959</v>
      </c>
      <c r="C12" s="513">
        <v>1095.658379999998</v>
      </c>
      <c r="D12" s="513">
        <v>1092.0334899999982</v>
      </c>
      <c r="E12" s="513">
        <v>121.89871999999998</v>
      </c>
      <c r="F12" s="514">
        <v>1022.8523399999988</v>
      </c>
      <c r="G12" s="515">
        <v>48.579588282739159</v>
      </c>
      <c r="H12" s="516">
        <v>43.715923465875278</v>
      </c>
      <c r="I12" s="516">
        <v>53.688394376910864</v>
      </c>
      <c r="J12" s="516">
        <v>10.011745650368297</v>
      </c>
      <c r="K12" s="516">
        <v>93.355041924655438</v>
      </c>
      <c r="L12" s="517">
        <v>26.895136203139607</v>
      </c>
    </row>
    <row r="13" spans="1:12">
      <c r="A13" s="566" t="s">
        <v>50</v>
      </c>
      <c r="B13" s="567">
        <v>1237.3167199999982</v>
      </c>
      <c r="C13" s="567">
        <v>1124.5185099999974</v>
      </c>
      <c r="D13" s="567">
        <v>1121.0683399999975</v>
      </c>
      <c r="E13" s="567">
        <v>112.79820999999998</v>
      </c>
      <c r="F13" s="568">
        <v>1035.1409199999978</v>
      </c>
      <c r="G13" s="569">
        <v>49.131832047693017</v>
      </c>
      <c r="H13" s="570">
        <v>44.652798814390835</v>
      </c>
      <c r="I13" s="570">
        <v>54.83595435091646</v>
      </c>
      <c r="J13" s="570">
        <v>9.1163570472077797</v>
      </c>
      <c r="K13" s="570">
        <v>92.051923627295395</v>
      </c>
      <c r="L13" s="571">
        <v>27.71704938492822</v>
      </c>
    </row>
    <row r="14" spans="1:12">
      <c r="A14" s="271" t="s">
        <v>51</v>
      </c>
      <c r="B14" s="272">
        <v>1263.1247599999997</v>
      </c>
      <c r="C14" s="272">
        <v>1157.3447800000006</v>
      </c>
      <c r="D14" s="272">
        <v>1154.4454500000006</v>
      </c>
      <c r="E14" s="272">
        <v>105.77998000000002</v>
      </c>
      <c r="F14" s="273">
        <v>1070.5506000000016</v>
      </c>
      <c r="G14" s="274">
        <v>49.994462957565851</v>
      </c>
      <c r="H14" s="275">
        <v>45.807692608956728</v>
      </c>
      <c r="I14" s="275">
        <v>56.255701549640349</v>
      </c>
      <c r="J14" s="275">
        <v>8.3744680929221946</v>
      </c>
      <c r="K14" s="275">
        <v>92.500577053624511</v>
      </c>
      <c r="L14" s="276">
        <v>27.200847862772616</v>
      </c>
    </row>
    <row r="15" spans="1:12">
      <c r="A15" s="558" t="s">
        <v>52</v>
      </c>
      <c r="B15" s="559">
        <v>1288.5420300000001</v>
      </c>
      <c r="C15" s="559">
        <v>1184.3195099999991</v>
      </c>
      <c r="D15" s="559">
        <v>1180.0149199999994</v>
      </c>
      <c r="E15" s="559">
        <v>104.22252000000003</v>
      </c>
      <c r="F15" s="560">
        <v>1092.9437399999979</v>
      </c>
      <c r="G15" s="561">
        <v>50.845743107723443</v>
      </c>
      <c r="H15" s="562">
        <v>46.733132611068072</v>
      </c>
      <c r="I15" s="562">
        <v>57.301758877101761</v>
      </c>
      <c r="J15" s="562">
        <v>8.0884067087823315</v>
      </c>
      <c r="K15" s="562">
        <v>92.284533926152974</v>
      </c>
      <c r="L15" s="563">
        <v>26.495934731279064</v>
      </c>
    </row>
    <row r="16" spans="1:12">
      <c r="A16" s="512" t="s">
        <v>53</v>
      </c>
      <c r="B16" s="513">
        <v>1277.6868100000054</v>
      </c>
      <c r="C16" s="513">
        <v>1178.1487000000029</v>
      </c>
      <c r="D16" s="513">
        <v>1174.6438900000028</v>
      </c>
      <c r="E16" s="513">
        <v>99.538110000000032</v>
      </c>
      <c r="F16" s="514">
        <v>1089.8780700000016</v>
      </c>
      <c r="G16" s="515">
        <v>50.272664046635448</v>
      </c>
      <c r="H16" s="516">
        <v>46.356175338524622</v>
      </c>
      <c r="I16" s="516">
        <v>56.853838617972961</v>
      </c>
      <c r="J16" s="516">
        <v>7.7904936656581452</v>
      </c>
      <c r="K16" s="516">
        <v>92.507683452861158</v>
      </c>
      <c r="L16" s="517">
        <v>28.301383291435496</v>
      </c>
    </row>
    <row r="17" spans="1:12">
      <c r="A17" s="566" t="s">
        <v>54</v>
      </c>
      <c r="B17" s="567">
        <v>1332.2440499999984</v>
      </c>
      <c r="C17" s="567">
        <v>1213.4733799999974</v>
      </c>
      <c r="D17" s="567">
        <v>1209.2380799999969</v>
      </c>
      <c r="E17" s="567">
        <v>118.77067000000001</v>
      </c>
      <c r="F17" s="568">
        <v>1132.0708299999978</v>
      </c>
      <c r="G17" s="569">
        <v>52.161257369706924</v>
      </c>
      <c r="H17" s="570">
        <v>47.511037700238262</v>
      </c>
      <c r="I17" s="570">
        <v>58.197388892641676</v>
      </c>
      <c r="J17" s="570">
        <v>8.9150835389356899</v>
      </c>
      <c r="K17" s="570">
        <v>93.291772910584996</v>
      </c>
      <c r="L17" s="571">
        <v>28.567082679800237</v>
      </c>
    </row>
    <row r="18" spans="1:12">
      <c r="A18" s="271" t="s">
        <v>134</v>
      </c>
      <c r="B18" s="272">
        <v>1370.8004600000015</v>
      </c>
      <c r="C18" s="272">
        <v>1244.0356400000007</v>
      </c>
      <c r="D18" s="272">
        <v>1239.4987200000007</v>
      </c>
      <c r="E18" s="272">
        <v>126.76482000000001</v>
      </c>
      <c r="F18" s="273">
        <v>1139.4708500000002</v>
      </c>
      <c r="G18" s="274">
        <v>53.432589180834597</v>
      </c>
      <c r="H18" s="275">
        <v>48.491408646329617</v>
      </c>
      <c r="I18" s="275">
        <v>59.348560132298758</v>
      </c>
      <c r="J18" s="275">
        <v>9.2475034623201022</v>
      </c>
      <c r="K18" s="275">
        <v>91.594711064708676</v>
      </c>
      <c r="L18" s="276">
        <v>26.97322709045168</v>
      </c>
    </row>
    <row r="19" spans="1:12">
      <c r="A19" s="558" t="s">
        <v>55</v>
      </c>
      <c r="B19" s="559">
        <v>1411.4540300000008</v>
      </c>
      <c r="C19" s="559">
        <v>1315.2086600000005</v>
      </c>
      <c r="D19" s="559">
        <v>1309.2911500000005</v>
      </c>
      <c r="E19" s="559">
        <v>96.24536999999998</v>
      </c>
      <c r="F19" s="560">
        <v>1205.1627999999994</v>
      </c>
      <c r="G19" s="561">
        <v>54.815808109233608</v>
      </c>
      <c r="H19" s="562">
        <v>51.077983411306882</v>
      </c>
      <c r="I19" s="562">
        <v>62.494619152099965</v>
      </c>
      <c r="J19" s="562">
        <v>6.8188809521483265</v>
      </c>
      <c r="K19" s="562">
        <v>91.632821213327404</v>
      </c>
      <c r="L19" s="563">
        <v>31.471017027741006</v>
      </c>
    </row>
    <row r="20" spans="1:12">
      <c r="A20" s="512" t="s">
        <v>56</v>
      </c>
      <c r="B20" s="513">
        <v>1401.8135599999996</v>
      </c>
      <c r="C20" s="513">
        <v>1299.3090300000006</v>
      </c>
      <c r="D20" s="513">
        <v>1293.1732300000003</v>
      </c>
      <c r="E20" s="513">
        <v>102.50452999999996</v>
      </c>
      <c r="F20" s="514">
        <v>1207.3963500000007</v>
      </c>
      <c r="G20" s="515">
        <v>54.305319364545127</v>
      </c>
      <c r="H20" s="516">
        <v>50.334362457863079</v>
      </c>
      <c r="I20" s="516">
        <v>61.639462320594838</v>
      </c>
      <c r="J20" s="516">
        <v>7.3122798155840343</v>
      </c>
      <c r="K20" s="516">
        <v>92.9260339243544</v>
      </c>
      <c r="L20" s="517">
        <v>33.003957648207226</v>
      </c>
    </row>
    <row r="21" spans="1:12">
      <c r="A21" s="566" t="s">
        <v>57</v>
      </c>
      <c r="B21" s="567">
        <v>1408.4486899999995</v>
      </c>
      <c r="C21" s="567">
        <v>1307.8338199999996</v>
      </c>
      <c r="D21" s="567">
        <v>1301.39697</v>
      </c>
      <c r="E21" s="567">
        <v>100.61487000000001</v>
      </c>
      <c r="F21" s="568">
        <v>1214.4937599999982</v>
      </c>
      <c r="G21" s="569">
        <v>54.382623000386751</v>
      </c>
      <c r="H21" s="570">
        <v>50.497710058728288</v>
      </c>
      <c r="I21" s="570">
        <v>61.888577863794467</v>
      </c>
      <c r="J21" s="570">
        <v>7.14366598615673</v>
      </c>
      <c r="K21" s="570">
        <v>92.863003038107593</v>
      </c>
      <c r="L21" s="571">
        <v>31.192685584485886</v>
      </c>
    </row>
    <row r="22" spans="1:12">
      <c r="A22" s="271" t="s">
        <v>58</v>
      </c>
      <c r="B22" s="272">
        <v>1443.6334200000022</v>
      </c>
      <c r="C22" s="272">
        <v>1338.4398900000024</v>
      </c>
      <c r="D22" s="272">
        <v>1331.1625800000022</v>
      </c>
      <c r="E22" s="272">
        <v>105.19353000000001</v>
      </c>
      <c r="F22" s="273">
        <v>1235.3232700000012</v>
      </c>
      <c r="G22" s="274">
        <v>55.549887908493204</v>
      </c>
      <c r="H22" s="275">
        <v>51.502122929348637</v>
      </c>
      <c r="I22" s="275">
        <v>63.109000903571534</v>
      </c>
      <c r="J22" s="275">
        <v>7.2867203365242021</v>
      </c>
      <c r="K22" s="275">
        <v>92.295760103204856</v>
      </c>
      <c r="L22" s="276">
        <v>31.737079639080996</v>
      </c>
    </row>
    <row r="23" spans="1:12">
      <c r="A23" s="558" t="s">
        <v>59</v>
      </c>
      <c r="B23" s="559">
        <v>1456.893570000002</v>
      </c>
      <c r="C23" s="559">
        <v>1328.9099000000022</v>
      </c>
      <c r="D23" s="559">
        <v>1322.3388900000023</v>
      </c>
      <c r="E23" s="559">
        <v>127.98366999999999</v>
      </c>
      <c r="F23" s="560">
        <v>1213.3194300000023</v>
      </c>
      <c r="G23" s="561">
        <v>55.860941339042846</v>
      </c>
      <c r="H23" s="562">
        <v>50.953727504455472</v>
      </c>
      <c r="I23" s="562">
        <v>62.458137735050556</v>
      </c>
      <c r="J23" s="562">
        <v>8.7846959198261683</v>
      </c>
      <c r="K23" s="562">
        <v>91.301858011592827</v>
      </c>
      <c r="L23" s="563">
        <v>32.74985054842476</v>
      </c>
    </row>
    <row r="24" spans="1:12">
      <c r="A24" s="512" t="s">
        <v>60</v>
      </c>
      <c r="B24" s="513">
        <v>1431.7345500000008</v>
      </c>
      <c r="C24" s="513">
        <v>1308.6603299999999</v>
      </c>
      <c r="D24" s="513">
        <v>1302.6752199999999</v>
      </c>
      <c r="E24" s="513">
        <v>123.07422000000003</v>
      </c>
      <c r="F24" s="514">
        <v>1202.0380799999978</v>
      </c>
      <c r="G24" s="515">
        <v>54.677922936006254</v>
      </c>
      <c r="H24" s="516">
        <v>49.97772015290716</v>
      </c>
      <c r="I24" s="516">
        <v>61.267033695176501</v>
      </c>
      <c r="J24" s="516">
        <v>8.5961619072473994</v>
      </c>
      <c r="K24" s="516">
        <v>91.852564981472156</v>
      </c>
      <c r="L24" s="517">
        <v>31.471597804954815</v>
      </c>
    </row>
    <row r="25" spans="1:12">
      <c r="A25" s="566" t="s">
        <v>61</v>
      </c>
      <c r="B25" s="567">
        <v>1498.128910000002</v>
      </c>
      <c r="C25" s="567">
        <v>1369.514700000002</v>
      </c>
      <c r="D25" s="567">
        <v>1363.1001900000017</v>
      </c>
      <c r="E25" s="567">
        <v>128.61420999999999</v>
      </c>
      <c r="F25" s="568">
        <v>1253.0959500000008</v>
      </c>
      <c r="G25" s="569">
        <v>56.888835630128554</v>
      </c>
      <c r="H25" s="570">
        <v>52.004935050178581</v>
      </c>
      <c r="I25" s="570">
        <v>63.713741821483715</v>
      </c>
      <c r="J25" s="570">
        <v>8.5849895253673338</v>
      </c>
      <c r="K25" s="570">
        <v>91.499269777827067</v>
      </c>
      <c r="L25" s="571">
        <v>31.44961644796626</v>
      </c>
    </row>
    <row r="26" spans="1:12">
      <c r="A26" s="271" t="s">
        <v>62</v>
      </c>
      <c r="B26" s="272">
        <v>1501.2260999999978</v>
      </c>
      <c r="C26" s="272">
        <v>1375.367999999999</v>
      </c>
      <c r="D26" s="272">
        <v>1367.51134</v>
      </c>
      <c r="E26" s="272">
        <v>125.85809999999995</v>
      </c>
      <c r="F26" s="273">
        <v>1240.4357100000013</v>
      </c>
      <c r="G26" s="274">
        <v>56.660266014796001</v>
      </c>
      <c r="H26" s="275">
        <v>51.91004656010044</v>
      </c>
      <c r="I26" s="275">
        <v>63.487036906470706</v>
      </c>
      <c r="J26" s="275">
        <v>8.3836871741038959</v>
      </c>
      <c r="K26" s="275">
        <v>90.189368227267337</v>
      </c>
      <c r="L26" s="276">
        <v>27.522496913604666</v>
      </c>
    </row>
    <row r="27" spans="1:12">
      <c r="A27" s="558" t="s">
        <v>63</v>
      </c>
      <c r="B27" s="559">
        <v>1485.4908000000007</v>
      </c>
      <c r="C27" s="559">
        <v>1378.5903500000004</v>
      </c>
      <c r="D27" s="559">
        <v>1372.9138600000001</v>
      </c>
      <c r="E27" s="559">
        <v>106.90044999999995</v>
      </c>
      <c r="F27" s="560">
        <v>1248.7842300000002</v>
      </c>
      <c r="G27" s="561">
        <v>55.772310720051109</v>
      </c>
      <c r="H27" s="562">
        <v>51.758765086841329</v>
      </c>
      <c r="I27" s="562">
        <v>63.387533259362058</v>
      </c>
      <c r="J27" s="562">
        <v>7.1963050865074294</v>
      </c>
      <c r="K27" s="562">
        <v>90.58414125704563</v>
      </c>
      <c r="L27" s="563">
        <v>25.833352331811543</v>
      </c>
    </row>
    <row r="28" spans="1:12">
      <c r="A28" s="512" t="s">
        <v>64</v>
      </c>
      <c r="B28" s="513">
        <v>1521.9148700000039</v>
      </c>
      <c r="C28" s="513">
        <v>1397.6775900000023</v>
      </c>
      <c r="D28" s="513">
        <v>1391.7759100000019</v>
      </c>
      <c r="E28" s="513">
        <v>124.23728</v>
      </c>
      <c r="F28" s="514">
        <v>1263.6499700000036</v>
      </c>
      <c r="G28" s="515">
        <v>56.848636718651449</v>
      </c>
      <c r="H28" s="516">
        <v>52.207956653784585</v>
      </c>
      <c r="I28" s="516">
        <v>63.923496075551689</v>
      </c>
      <c r="J28" s="516">
        <v>8.1632213765018058</v>
      </c>
      <c r="K28" s="516">
        <v>90.410691209551516</v>
      </c>
      <c r="L28" s="517">
        <v>26.782156296019146</v>
      </c>
    </row>
    <row r="29" spans="1:12">
      <c r="A29" s="566" t="s">
        <v>65</v>
      </c>
      <c r="B29" s="567">
        <v>1537.1903599999994</v>
      </c>
      <c r="C29" s="567">
        <v>1420.0451799999998</v>
      </c>
      <c r="D29" s="567">
        <v>1408.3672799999995</v>
      </c>
      <c r="E29" s="567">
        <v>117.14518000000001</v>
      </c>
      <c r="F29" s="568">
        <v>1297.8738199999993</v>
      </c>
      <c r="G29" s="569">
        <v>57.085897787861406</v>
      </c>
      <c r="H29" s="570">
        <v>52.735533678226609</v>
      </c>
      <c r="I29" s="570">
        <v>64.301278265968548</v>
      </c>
      <c r="J29" s="570">
        <v>7.6207334529472366</v>
      </c>
      <c r="K29" s="570">
        <v>91.396656830312935</v>
      </c>
      <c r="L29" s="571">
        <v>27.087948349247082</v>
      </c>
    </row>
    <row r="30" spans="1:12">
      <c r="A30" s="271" t="s">
        <v>66</v>
      </c>
      <c r="B30" s="272">
        <v>1540.8464399999987</v>
      </c>
      <c r="C30" s="272">
        <v>1403.3380999999983</v>
      </c>
      <c r="D30" s="272">
        <v>1391.2155099999982</v>
      </c>
      <c r="E30" s="272">
        <v>137.50834</v>
      </c>
      <c r="F30" s="273">
        <v>1279.2074599999996</v>
      </c>
      <c r="G30" s="274">
        <v>56.964635499170903</v>
      </c>
      <c r="H30" s="275">
        <v>51.880992987593885</v>
      </c>
      <c r="I30" s="275">
        <v>63.240470686229791</v>
      </c>
      <c r="J30" s="275">
        <v>8.9242079178247078</v>
      </c>
      <c r="K30" s="275">
        <v>91.154616268168098</v>
      </c>
      <c r="L30" s="276">
        <v>26.649283299207795</v>
      </c>
    </row>
    <row r="31" spans="1:12">
      <c r="A31" s="558" t="s">
        <v>67</v>
      </c>
      <c r="B31" s="559">
        <v>1568.5493900000031</v>
      </c>
      <c r="C31" s="559">
        <v>1415.0388100000005</v>
      </c>
      <c r="D31" s="559">
        <v>1402.9603800000004</v>
      </c>
      <c r="E31" s="559">
        <v>153.51058</v>
      </c>
      <c r="F31" s="560">
        <v>1299.65724</v>
      </c>
      <c r="G31" s="561">
        <v>57.765682062070091</v>
      </c>
      <c r="H31" s="562">
        <v>52.112278086410704</v>
      </c>
      <c r="I31" s="562">
        <v>63.563128960594803</v>
      </c>
      <c r="J31" s="562">
        <v>9.7867865034201884</v>
      </c>
      <c r="K31" s="562">
        <v>91.846049084689028</v>
      </c>
      <c r="L31" s="563">
        <v>26.041742359700926</v>
      </c>
    </row>
    <row r="32" spans="1:12">
      <c r="A32" s="512" t="s">
        <v>68</v>
      </c>
      <c r="B32" s="513">
        <v>1556.9462600000008</v>
      </c>
      <c r="C32" s="513">
        <v>1425.0716799999991</v>
      </c>
      <c r="D32" s="513">
        <v>1412.9727600000001</v>
      </c>
      <c r="E32" s="513">
        <v>131.87458000000001</v>
      </c>
      <c r="F32" s="514">
        <v>1295.8140799999996</v>
      </c>
      <c r="G32" s="515">
        <v>57.165860127796563</v>
      </c>
      <c r="H32" s="516">
        <v>52.323866548203135</v>
      </c>
      <c r="I32" s="516">
        <v>63.876563543523787</v>
      </c>
      <c r="J32" s="516">
        <v>8.4700791149978372</v>
      </c>
      <c r="K32" s="516">
        <v>90.929747477684813</v>
      </c>
      <c r="L32" s="517">
        <v>27.384890739881453</v>
      </c>
    </row>
    <row r="33" spans="1:12">
      <c r="A33" s="566" t="s">
        <v>69</v>
      </c>
      <c r="B33" s="567">
        <v>1611.074159999999</v>
      </c>
      <c r="C33" s="567">
        <v>1436.7202499999987</v>
      </c>
      <c r="D33" s="567">
        <v>1425.9756899999984</v>
      </c>
      <c r="E33" s="567">
        <v>174.35390999999993</v>
      </c>
      <c r="F33" s="568">
        <v>1299.517859999999</v>
      </c>
      <c r="G33" s="569">
        <v>58.928463421541899</v>
      </c>
      <c r="H33" s="570">
        <v>52.551098392089848</v>
      </c>
      <c r="I33" s="570">
        <v>64.270730908091053</v>
      </c>
      <c r="J33" s="570">
        <v>10.822215036953981</v>
      </c>
      <c r="K33" s="570">
        <v>90.450305826760641</v>
      </c>
      <c r="L33" s="571">
        <v>25.827059429564148</v>
      </c>
    </row>
    <row r="34" spans="1:12">
      <c r="A34" s="271" t="s">
        <v>70</v>
      </c>
      <c r="B34" s="272">
        <v>1617.2687599999997</v>
      </c>
      <c r="C34" s="272">
        <v>1397.0429400000007</v>
      </c>
      <c r="D34" s="272">
        <v>1387.7872700000007</v>
      </c>
      <c r="E34" s="272">
        <v>220.22582000000006</v>
      </c>
      <c r="F34" s="273">
        <v>1289.1538600000003</v>
      </c>
      <c r="G34" s="274">
        <v>59.017944618940035</v>
      </c>
      <c r="H34" s="275">
        <v>50.981385965311802</v>
      </c>
      <c r="I34" s="275">
        <v>62.448199591496376</v>
      </c>
      <c r="J34" s="275">
        <v>13.61714425251126</v>
      </c>
      <c r="K34" s="275">
        <v>92.277325419933021</v>
      </c>
      <c r="L34" s="276">
        <v>22.197020765232768</v>
      </c>
    </row>
    <row r="35" spans="1:12">
      <c r="A35" s="558" t="s">
        <v>71</v>
      </c>
      <c r="B35" s="559">
        <v>1609.3300200000001</v>
      </c>
      <c r="C35" s="559">
        <v>1403.1958400000003</v>
      </c>
      <c r="D35" s="559">
        <v>1394.9004800000005</v>
      </c>
      <c r="E35" s="559">
        <v>206.13417999999993</v>
      </c>
      <c r="F35" s="560">
        <v>1292.82671</v>
      </c>
      <c r="G35" s="561">
        <v>58.600285767285342</v>
      </c>
      <c r="H35" s="562">
        <v>51.094353668656481</v>
      </c>
      <c r="I35" s="562">
        <v>62.695163799924771</v>
      </c>
      <c r="J35" s="562">
        <v>12.80869538492794</v>
      </c>
      <c r="K35" s="562">
        <v>92.134445752062646</v>
      </c>
      <c r="L35" s="563">
        <v>21.793049124116585</v>
      </c>
    </row>
    <row r="36" spans="1:12">
      <c r="A36" s="512" t="s">
        <v>72</v>
      </c>
      <c r="B36" s="513">
        <v>1609.7924500000042</v>
      </c>
      <c r="C36" s="513">
        <v>1383.8671300000028</v>
      </c>
      <c r="D36" s="513">
        <v>1374.0529000000029</v>
      </c>
      <c r="E36" s="513">
        <v>225.92531999999997</v>
      </c>
      <c r="F36" s="514">
        <v>1282.427340000002</v>
      </c>
      <c r="G36" s="515">
        <v>58.548369972893155</v>
      </c>
      <c r="H36" s="516">
        <v>50.331435409928638</v>
      </c>
      <c r="I36" s="516">
        <v>61.763437834560229</v>
      </c>
      <c r="J36" s="516">
        <v>14.034437793518</v>
      </c>
      <c r="K36" s="516">
        <v>92.669831676687011</v>
      </c>
      <c r="L36" s="517">
        <v>22.04952523859945</v>
      </c>
    </row>
    <row r="37" spans="1:12">
      <c r="A37" s="566" t="s">
        <v>73</v>
      </c>
      <c r="B37" s="567">
        <v>1613.5297399999984</v>
      </c>
      <c r="C37" s="567">
        <v>1376.1996799999984</v>
      </c>
      <c r="D37" s="567">
        <v>1368.0304999999985</v>
      </c>
      <c r="E37" s="567">
        <v>237.33005999999997</v>
      </c>
      <c r="F37" s="568">
        <v>1263.0541499999963</v>
      </c>
      <c r="G37" s="569">
        <v>58.567418137098883</v>
      </c>
      <c r="H37" s="570">
        <v>49.952882863319061</v>
      </c>
      <c r="I37" s="570">
        <v>61.43989740556308</v>
      </c>
      <c r="J37" s="570">
        <v>14.708750270695365</v>
      </c>
      <c r="K37" s="570">
        <v>91.778407476449772</v>
      </c>
      <c r="L37" s="571">
        <v>19.813553520250959</v>
      </c>
    </row>
    <row r="38" spans="1:12">
      <c r="A38" s="271" t="s">
        <v>135</v>
      </c>
      <c r="B38" s="272">
        <v>1646.2656300000019</v>
      </c>
      <c r="C38" s="272">
        <v>1387.7334000000003</v>
      </c>
      <c r="D38" s="272">
        <v>1378.9616000000003</v>
      </c>
      <c r="E38" s="272">
        <v>258.53223000000003</v>
      </c>
      <c r="F38" s="273">
        <v>1270.8585600000004</v>
      </c>
      <c r="G38" s="274">
        <v>59.699373238141426</v>
      </c>
      <c r="H38" s="275">
        <v>50.324086643074082</v>
      </c>
      <c r="I38" s="275">
        <v>61.945410854203587</v>
      </c>
      <c r="J38" s="275">
        <v>15.704162517199594</v>
      </c>
      <c r="K38" s="275">
        <v>91.57800482426957</v>
      </c>
      <c r="L38" s="276">
        <v>18.918038369273756</v>
      </c>
    </row>
    <row r="39" spans="1:12">
      <c r="A39" s="558" t="s">
        <v>74</v>
      </c>
      <c r="B39" s="559">
        <v>1640.787500000001</v>
      </c>
      <c r="C39" s="559">
        <v>1372.1598800000006</v>
      </c>
      <c r="D39" s="559">
        <v>1364.4697600000013</v>
      </c>
      <c r="E39" s="559">
        <v>268.62761999999992</v>
      </c>
      <c r="F39" s="560">
        <v>1263.5741900000012</v>
      </c>
      <c r="G39" s="561">
        <v>59.443027630067569</v>
      </c>
      <c r="H39" s="562">
        <v>49.711091570182113</v>
      </c>
      <c r="I39" s="562">
        <v>61.31360118910338</v>
      </c>
      <c r="J39" s="562">
        <v>16.371871433686554</v>
      </c>
      <c r="K39" s="562">
        <v>92.086513271325259</v>
      </c>
      <c r="L39" s="563">
        <v>19.821037971660342</v>
      </c>
    </row>
    <row r="40" spans="1:12">
      <c r="A40" s="512" t="s">
        <v>75</v>
      </c>
      <c r="B40" s="513">
        <v>1650.0392600000014</v>
      </c>
      <c r="C40" s="513">
        <v>1377.0824600000033</v>
      </c>
      <c r="D40" s="513">
        <v>1369.8514900000037</v>
      </c>
      <c r="E40" s="513">
        <v>272.95680000000021</v>
      </c>
      <c r="F40" s="514">
        <v>1261.7087300000042</v>
      </c>
      <c r="G40" s="515">
        <v>59.774815658764403</v>
      </c>
      <c r="H40" s="516">
        <v>49.88660099725017</v>
      </c>
      <c r="I40" s="516">
        <v>61.642367048660496</v>
      </c>
      <c r="J40" s="516">
        <v>16.542442753756053</v>
      </c>
      <c r="K40" s="516">
        <v>91.621872084551939</v>
      </c>
      <c r="L40" s="517">
        <v>20.838856365842783</v>
      </c>
    </row>
    <row r="41" spans="1:12">
      <c r="A41" s="566" t="s">
        <v>76</v>
      </c>
      <c r="B41" s="567">
        <v>1667.7336400000024</v>
      </c>
      <c r="C41" s="567">
        <v>1401.5495000000037</v>
      </c>
      <c r="D41" s="567">
        <v>1388.0846600000036</v>
      </c>
      <c r="E41" s="567">
        <v>266.18414000000013</v>
      </c>
      <c r="F41" s="568">
        <v>1286.1574800000035</v>
      </c>
      <c r="G41" s="569">
        <v>60.34649930223388</v>
      </c>
      <c r="H41" s="570">
        <v>50.714696816810836</v>
      </c>
      <c r="I41" s="570">
        <v>62.476085282378676</v>
      </c>
      <c r="J41" s="570">
        <v>15.9608305316669</v>
      </c>
      <c r="K41" s="570">
        <v>91.766825217375498</v>
      </c>
      <c r="L41" s="571">
        <v>18.293301066056017</v>
      </c>
    </row>
    <row r="42" spans="1:12">
      <c r="A42" s="271" t="s">
        <v>136</v>
      </c>
      <c r="B42" s="272">
        <v>1638.1371699999966</v>
      </c>
      <c r="C42" s="272">
        <v>1380.375979999998</v>
      </c>
      <c r="D42" s="272">
        <v>1369.7458299999978</v>
      </c>
      <c r="E42" s="272">
        <v>257.76119000000011</v>
      </c>
      <c r="F42" s="273">
        <v>1256.9671799999976</v>
      </c>
      <c r="G42" s="274">
        <v>59.235852637141406</v>
      </c>
      <c r="H42" s="275">
        <v>49.915080148709222</v>
      </c>
      <c r="I42" s="275">
        <v>61.675618480122111</v>
      </c>
      <c r="J42" s="275">
        <v>15.735018698098441</v>
      </c>
      <c r="K42" s="275">
        <v>91.059769092765535</v>
      </c>
      <c r="L42" s="276">
        <v>21.014876458429129</v>
      </c>
    </row>
    <row r="43" spans="1:12">
      <c r="A43" s="558" t="s">
        <v>77</v>
      </c>
      <c r="B43" s="559">
        <v>1655.2192899999975</v>
      </c>
      <c r="C43" s="559">
        <v>1409.9587499999977</v>
      </c>
      <c r="D43" s="559">
        <v>1401.8944699999986</v>
      </c>
      <c r="E43" s="559">
        <v>245.26053999999985</v>
      </c>
      <c r="F43" s="560">
        <v>1302.1707899999994</v>
      </c>
      <c r="G43" s="561">
        <v>59.773324010844739</v>
      </c>
      <c r="H43" s="562">
        <v>50.916468720996868</v>
      </c>
      <c r="I43" s="562">
        <v>63.103228723485785</v>
      </c>
      <c r="J43" s="562">
        <v>14.817404647332271</v>
      </c>
      <c r="K43" s="562">
        <v>92.355240179898985</v>
      </c>
      <c r="L43" s="563">
        <v>21.661686943538328</v>
      </c>
    </row>
    <row r="44" spans="1:12">
      <c r="A44" s="512" t="s">
        <v>78</v>
      </c>
      <c r="B44" s="513">
        <v>1621.733400000001</v>
      </c>
      <c r="C44" s="513">
        <v>1343.0772800000009</v>
      </c>
      <c r="D44" s="513">
        <v>1332.2441400000012</v>
      </c>
      <c r="E44" s="513">
        <v>278.65612000000004</v>
      </c>
      <c r="F44" s="514">
        <v>1233.3568399999992</v>
      </c>
      <c r="G44" s="515">
        <v>58.530193221559067</v>
      </c>
      <c r="H44" s="516">
        <v>48.47317858156341</v>
      </c>
      <c r="I44" s="516">
        <v>60.012899598083095</v>
      </c>
      <c r="J44" s="516">
        <v>17.182609669382149</v>
      </c>
      <c r="K44" s="516">
        <v>91.830668150383616</v>
      </c>
      <c r="L44" s="517">
        <v>18.627167138425254</v>
      </c>
    </row>
    <row r="45" spans="1:12">
      <c r="A45" s="566" t="s">
        <v>79</v>
      </c>
      <c r="B45" s="567">
        <v>1631.0563299999997</v>
      </c>
      <c r="C45" s="567">
        <v>1347.9743000000005</v>
      </c>
      <c r="D45" s="567">
        <v>1338.2183300000002</v>
      </c>
      <c r="E45" s="567">
        <v>283.0820299999998</v>
      </c>
      <c r="F45" s="568">
        <v>1242.4364299999988</v>
      </c>
      <c r="G45" s="569">
        <v>58.764021445338486</v>
      </c>
      <c r="H45" s="570">
        <v>48.565085837939876</v>
      </c>
      <c r="I45" s="570">
        <v>60.241456804120105</v>
      </c>
      <c r="J45" s="570">
        <v>17.355748222380516</v>
      </c>
      <c r="K45" s="570">
        <v>92.170631888159761</v>
      </c>
      <c r="L45" s="571">
        <v>19.071029654209376</v>
      </c>
    </row>
    <row r="46" spans="1:12">
      <c r="A46" s="271" t="s">
        <v>137</v>
      </c>
      <c r="B46" s="272">
        <v>1666.2488599999961</v>
      </c>
      <c r="C46" s="272">
        <v>1379.5877299999991</v>
      </c>
      <c r="D46" s="272">
        <v>1366.4987799999988</v>
      </c>
      <c r="E46" s="272">
        <v>286.66113000000001</v>
      </c>
      <c r="F46" s="273">
        <v>1248.2754399999992</v>
      </c>
      <c r="G46" s="274">
        <v>59.991095425154285</v>
      </c>
      <c r="H46" s="275">
        <v>49.670239028881987</v>
      </c>
      <c r="I46" s="275">
        <v>61.533328058528944</v>
      </c>
      <c r="J46" s="275">
        <v>17.203980562663411</v>
      </c>
      <c r="K46" s="275">
        <v>90.481773130875851</v>
      </c>
      <c r="L46" s="276">
        <v>18.519751538170151</v>
      </c>
    </row>
    <row r="47" spans="1:12">
      <c r="A47" s="558" t="s">
        <v>80</v>
      </c>
      <c r="B47" s="559">
        <v>1676.6815600000014</v>
      </c>
      <c r="C47" s="559">
        <v>1380.4127399999986</v>
      </c>
      <c r="D47" s="559">
        <v>1365.9043199999983</v>
      </c>
      <c r="E47" s="559">
        <v>296.26882000000018</v>
      </c>
      <c r="F47" s="560">
        <v>1262.4260799999984</v>
      </c>
      <c r="G47" s="561">
        <v>60.360329244791153</v>
      </c>
      <c r="H47" s="562">
        <v>49.694688286608304</v>
      </c>
      <c r="I47" s="562">
        <v>61.586475301108223</v>
      </c>
      <c r="J47" s="562">
        <v>17.669951591762</v>
      </c>
      <c r="K47" s="562">
        <v>91.452798385503144</v>
      </c>
      <c r="L47" s="563">
        <v>18.926796886198701</v>
      </c>
    </row>
    <row r="48" spans="1:12">
      <c r="A48" s="512" t="s">
        <v>81</v>
      </c>
      <c r="B48" s="513">
        <v>1657.6800899999998</v>
      </c>
      <c r="C48" s="513">
        <v>1360.0558600000013</v>
      </c>
      <c r="D48" s="513">
        <v>1345.0113700000011</v>
      </c>
      <c r="E48" s="513">
        <v>297.62423000000018</v>
      </c>
      <c r="F48" s="514">
        <v>1227.286530000001</v>
      </c>
      <c r="G48" s="515">
        <v>59.736219459459193</v>
      </c>
      <c r="H48" s="516">
        <v>49.011021981981813</v>
      </c>
      <c r="I48" s="516">
        <v>60.823738010018637</v>
      </c>
      <c r="J48" s="516">
        <v>17.954262212318675</v>
      </c>
      <c r="K48" s="516">
        <v>90.237950226544356</v>
      </c>
      <c r="L48" s="517">
        <v>18.926914320488766</v>
      </c>
    </row>
    <row r="49" spans="1:12">
      <c r="A49" s="566" t="s">
        <v>82</v>
      </c>
      <c r="B49" s="567">
        <v>1657.0589400000015</v>
      </c>
      <c r="C49" s="567">
        <v>1345.33152</v>
      </c>
      <c r="D49" s="567">
        <v>1333.9449999999999</v>
      </c>
      <c r="E49" s="567">
        <v>311.72742</v>
      </c>
      <c r="F49" s="568">
        <v>1212.4784999999988</v>
      </c>
      <c r="G49" s="569">
        <v>59.719322105937742</v>
      </c>
      <c r="H49" s="570">
        <v>48.484869453195643</v>
      </c>
      <c r="I49" s="570">
        <v>60.439369470682493</v>
      </c>
      <c r="J49" s="570">
        <v>18.812090051546367</v>
      </c>
      <c r="K49" s="570">
        <v>90.124886094990089</v>
      </c>
      <c r="L49" s="571">
        <v>17.336456687685605</v>
      </c>
    </row>
    <row r="50" spans="1:12">
      <c r="A50" s="271" t="s">
        <v>83</v>
      </c>
      <c r="B50" s="272">
        <v>1675.3079199999995</v>
      </c>
      <c r="C50" s="272">
        <v>1340.0536900000006</v>
      </c>
      <c r="D50" s="272">
        <v>1333.3154400000012</v>
      </c>
      <c r="E50" s="272">
        <v>335.25423000000012</v>
      </c>
      <c r="F50" s="273">
        <v>1225.4600700000008</v>
      </c>
      <c r="G50" s="274">
        <v>60.487143305990756</v>
      </c>
      <c r="H50" s="275">
        <v>48.382759143615687</v>
      </c>
      <c r="I50" s="275">
        <v>60.649765579066141</v>
      </c>
      <c r="J50" s="275">
        <v>20.011499139811875</v>
      </c>
      <c r="K50" s="275">
        <v>91.448579944584168</v>
      </c>
      <c r="L50" s="276">
        <v>18.132494516936799</v>
      </c>
    </row>
    <row r="51" spans="1:12">
      <c r="A51" s="558" t="s">
        <v>84</v>
      </c>
      <c r="B51" s="559">
        <v>1631.0429300000003</v>
      </c>
      <c r="C51" s="559">
        <v>1309.9074000000028</v>
      </c>
      <c r="D51" s="559">
        <v>1300.4669400000025</v>
      </c>
      <c r="E51" s="559">
        <v>321.13553000000007</v>
      </c>
      <c r="F51" s="560">
        <v>1190.9893000000011</v>
      </c>
      <c r="G51" s="561">
        <v>59.008371851985061</v>
      </c>
      <c r="H51" s="562">
        <v>47.390232058985163</v>
      </c>
      <c r="I51" s="562">
        <v>59.418380832679254</v>
      </c>
      <c r="J51" s="562">
        <v>19.688968579140955</v>
      </c>
      <c r="K51" s="562">
        <v>90.92164072055769</v>
      </c>
      <c r="L51" s="563">
        <v>17.5113521171013</v>
      </c>
    </row>
    <row r="52" spans="1:12">
      <c r="A52" s="512" t="s">
        <v>85</v>
      </c>
      <c r="B52" s="513">
        <v>1608.0000099999997</v>
      </c>
      <c r="C52" s="513">
        <v>1283.9160300000015</v>
      </c>
      <c r="D52" s="513">
        <v>1277.7267500000014</v>
      </c>
      <c r="E52" s="513">
        <v>324.08398</v>
      </c>
      <c r="F52" s="514">
        <v>1152.8289800000016</v>
      </c>
      <c r="G52" s="515">
        <v>58.394133167623878</v>
      </c>
      <c r="H52" s="516">
        <v>46.62510147115426</v>
      </c>
      <c r="I52" s="516">
        <v>58.749023284026194</v>
      </c>
      <c r="J52" s="516">
        <v>20.154476242820422</v>
      </c>
      <c r="K52" s="516">
        <v>89.790060491728596</v>
      </c>
      <c r="L52" s="517">
        <v>17.0068408585634</v>
      </c>
    </row>
    <row r="53" spans="1:12">
      <c r="A53" s="566" t="s">
        <v>86</v>
      </c>
      <c r="B53" s="567">
        <v>1629.758339999999</v>
      </c>
      <c r="C53" s="567">
        <v>1278.9016299999987</v>
      </c>
      <c r="D53" s="567">
        <v>1270.8738999999985</v>
      </c>
      <c r="E53" s="567">
        <v>350.85671000000002</v>
      </c>
      <c r="F53" s="568">
        <v>1162.5293699999997</v>
      </c>
      <c r="G53" s="569">
        <v>59.267284897440533</v>
      </c>
      <c r="H53" s="570">
        <v>46.508138906662111</v>
      </c>
      <c r="I53" s="570">
        <v>58.657034635154034</v>
      </c>
      <c r="J53" s="570">
        <v>21.5281432460717</v>
      </c>
      <c r="K53" s="570">
        <v>90.90060898585304</v>
      </c>
      <c r="L53" s="571">
        <v>16.980116381919881</v>
      </c>
    </row>
    <row r="54" spans="1:12">
      <c r="A54" s="271" t="s">
        <v>87</v>
      </c>
      <c r="B54" s="272">
        <v>1607.7728600000009</v>
      </c>
      <c r="C54" s="272">
        <v>1255.1512899999989</v>
      </c>
      <c r="D54" s="272">
        <v>1245.9104399999994</v>
      </c>
      <c r="E54" s="272">
        <v>352.62156999999991</v>
      </c>
      <c r="F54" s="273">
        <v>1142.6682899999998</v>
      </c>
      <c r="G54" s="274">
        <v>58.588756759703529</v>
      </c>
      <c r="H54" s="275">
        <v>45.738894750616701</v>
      </c>
      <c r="I54" s="275">
        <v>57.758489011647328</v>
      </c>
      <c r="J54" s="275">
        <v>21.932300188224328</v>
      </c>
      <c r="K54" s="275">
        <v>91.038291487554531</v>
      </c>
      <c r="L54" s="276">
        <v>15.521406479215413</v>
      </c>
    </row>
    <row r="55" spans="1:12">
      <c r="A55" s="558" t="s">
        <v>88</v>
      </c>
      <c r="B55" s="559">
        <v>1593.8552999999995</v>
      </c>
      <c r="C55" s="559">
        <v>1276.9245099999994</v>
      </c>
      <c r="D55" s="559">
        <v>1269.3297000000002</v>
      </c>
      <c r="E55" s="559">
        <v>316.93079</v>
      </c>
      <c r="F55" s="560">
        <v>1155.8886799999993</v>
      </c>
      <c r="G55" s="561">
        <v>57.999389604714281</v>
      </c>
      <c r="H55" s="562">
        <v>46.466477948969938</v>
      </c>
      <c r="I55" s="562">
        <v>58.859920996837978</v>
      </c>
      <c r="J55" s="562">
        <v>19.884539706960858</v>
      </c>
      <c r="K55" s="562">
        <v>90.521301059527772</v>
      </c>
      <c r="L55" s="563">
        <v>15.694659281549509</v>
      </c>
    </row>
    <row r="56" spans="1:12">
      <c r="A56" s="512" t="s">
        <v>89</v>
      </c>
      <c r="B56" s="513">
        <v>1589.9433200000008</v>
      </c>
      <c r="C56" s="513">
        <v>1288.3806400000021</v>
      </c>
      <c r="D56" s="513">
        <v>1276.485250000002</v>
      </c>
      <c r="E56" s="513">
        <v>301.56267999999994</v>
      </c>
      <c r="F56" s="514">
        <v>1178.766630000001</v>
      </c>
      <c r="G56" s="515">
        <v>57.826251045346709</v>
      </c>
      <c r="H56" s="516">
        <v>46.858414003465576</v>
      </c>
      <c r="I56" s="516">
        <v>59.25350572903303</v>
      </c>
      <c r="J56" s="516">
        <v>18.966882416915325</v>
      </c>
      <c r="K56" s="516">
        <v>91.492109816241808</v>
      </c>
      <c r="L56" s="517">
        <v>17.764183738387629</v>
      </c>
    </row>
    <row r="57" spans="1:12">
      <c r="A57" s="566" t="s">
        <v>90</v>
      </c>
      <c r="B57" s="567">
        <v>1652.6031599999978</v>
      </c>
      <c r="C57" s="567">
        <v>1361.1010800000008</v>
      </c>
      <c r="D57" s="567">
        <v>1350.6038600000009</v>
      </c>
      <c r="E57" s="567">
        <v>291.50207999999998</v>
      </c>
      <c r="F57" s="568">
        <v>1239.7717000000009</v>
      </c>
      <c r="G57" s="569">
        <v>59.89547198201285</v>
      </c>
      <c r="H57" s="570">
        <v>49.330531113003303</v>
      </c>
      <c r="I57" s="570">
        <v>62.523422375518066</v>
      </c>
      <c r="J57" s="570">
        <v>17.638964214494202</v>
      </c>
      <c r="K57" s="570">
        <v>91.085939039883812</v>
      </c>
      <c r="L57" s="571">
        <v>16.989098073459804</v>
      </c>
    </row>
    <row r="58" spans="1:12">
      <c r="A58" s="271" t="s">
        <v>91</v>
      </c>
      <c r="B58" s="272">
        <v>1637.6722200000036</v>
      </c>
      <c r="C58" s="272">
        <v>1354.5029600000003</v>
      </c>
      <c r="D58" s="272">
        <v>1340.4423200000001</v>
      </c>
      <c r="E58" s="272">
        <v>283.16925999999995</v>
      </c>
      <c r="F58" s="273">
        <v>1237.1513099999997</v>
      </c>
      <c r="G58" s="274">
        <v>59.317889422030248</v>
      </c>
      <c r="H58" s="275">
        <v>49.061256472368129</v>
      </c>
      <c r="I58" s="275">
        <v>62.085719264827866</v>
      </c>
      <c r="J58" s="275">
        <v>17.290960702746691</v>
      </c>
      <c r="K58" s="275">
        <v>91.336183569506531</v>
      </c>
      <c r="L58" s="276">
        <v>15.207173809644996</v>
      </c>
    </row>
    <row r="59" spans="1:12">
      <c r="A59" s="558" t="s">
        <v>92</v>
      </c>
      <c r="B59" s="559">
        <v>1642.8737799999999</v>
      </c>
      <c r="C59" s="559">
        <v>1340.1097300000004</v>
      </c>
      <c r="D59" s="559">
        <v>1328.3085699999999</v>
      </c>
      <c r="E59" s="559">
        <v>302.76405000000005</v>
      </c>
      <c r="F59" s="560">
        <v>1218.7054300000007</v>
      </c>
      <c r="G59" s="561">
        <v>59.604903341808935</v>
      </c>
      <c r="H59" s="562">
        <v>48.620357751444359</v>
      </c>
      <c r="I59" s="562">
        <v>61.731511197070489</v>
      </c>
      <c r="J59" s="562">
        <v>18.428929457989163</v>
      </c>
      <c r="K59" s="562">
        <v>90.940719458846132</v>
      </c>
      <c r="L59" s="563">
        <v>15.347371513721717</v>
      </c>
    </row>
    <row r="60" spans="1:12">
      <c r="A60" s="512" t="s">
        <v>93</v>
      </c>
      <c r="B60" s="513">
        <v>1602.7626699999994</v>
      </c>
      <c r="C60" s="513">
        <v>1331.7571199999993</v>
      </c>
      <c r="D60" s="513">
        <v>1318.4552399999995</v>
      </c>
      <c r="E60" s="513">
        <v>271.00555000000008</v>
      </c>
      <c r="F60" s="514">
        <v>1214.450409999999</v>
      </c>
      <c r="G60" s="515">
        <v>58.140403428127271</v>
      </c>
      <c r="H60" s="516">
        <v>48.309645385664552</v>
      </c>
      <c r="I60" s="516">
        <v>61.345962143580024</v>
      </c>
      <c r="J60" s="516">
        <v>16.908651235307357</v>
      </c>
      <c r="K60" s="516">
        <v>91.191583792696349</v>
      </c>
      <c r="L60" s="517">
        <v>16.831804602050415</v>
      </c>
    </row>
    <row r="61" spans="1:12">
      <c r="A61" s="566" t="s">
        <v>94</v>
      </c>
      <c r="B61" s="567">
        <v>1658.4573699999976</v>
      </c>
      <c r="C61" s="567">
        <v>1381.8728299999984</v>
      </c>
      <c r="D61" s="567">
        <v>1366.289789999998</v>
      </c>
      <c r="E61" s="567">
        <v>276.58454000000006</v>
      </c>
      <c r="F61" s="568">
        <v>1271.7220999999984</v>
      </c>
      <c r="G61" s="569">
        <v>59.905364213008248</v>
      </c>
      <c r="H61" s="570">
        <v>49.914816427998062</v>
      </c>
      <c r="I61" s="570">
        <v>63.329537271720412</v>
      </c>
      <c r="J61" s="570">
        <v>16.677217334805565</v>
      </c>
      <c r="K61" s="570">
        <v>92.028880834135791</v>
      </c>
      <c r="L61" s="571">
        <v>18.329628776601457</v>
      </c>
    </row>
    <row r="62" spans="1:12">
      <c r="A62" s="271" t="s">
        <v>95</v>
      </c>
      <c r="B62" s="272">
        <v>1649.2628500000044</v>
      </c>
      <c r="C62" s="272">
        <v>1355.8133900000039</v>
      </c>
      <c r="D62" s="272">
        <v>1345.7750400000034</v>
      </c>
      <c r="E62" s="272">
        <v>293.44945999999976</v>
      </c>
      <c r="F62" s="273">
        <v>1247.4317100000032</v>
      </c>
      <c r="G62" s="274">
        <v>59.489140924018471</v>
      </c>
      <c r="H62" s="275">
        <v>48.90437799188966</v>
      </c>
      <c r="I62" s="275">
        <v>62.350724278853185</v>
      </c>
      <c r="J62" s="275">
        <v>17.792764810048258</v>
      </c>
      <c r="K62" s="275">
        <v>92.006150639949027</v>
      </c>
      <c r="L62" s="276">
        <v>18.122326712377653</v>
      </c>
    </row>
    <row r="63" spans="1:12">
      <c r="A63" s="558" t="s">
        <v>96</v>
      </c>
      <c r="B63" s="559">
        <v>1647.5337800000054</v>
      </c>
      <c r="C63" s="559">
        <v>1370.1970300000046</v>
      </c>
      <c r="D63" s="559">
        <v>1358.4734200000039</v>
      </c>
      <c r="E63" s="559">
        <v>277.33675000000028</v>
      </c>
      <c r="F63" s="560">
        <v>1264.6393200000025</v>
      </c>
      <c r="G63" s="561">
        <v>59.338445756961534</v>
      </c>
      <c r="H63" s="562">
        <v>49.349739063319717</v>
      </c>
      <c r="I63" s="562">
        <v>62.931849079292782</v>
      </c>
      <c r="J63" s="562">
        <v>16.833448477153492</v>
      </c>
      <c r="K63" s="562">
        <v>92.296165610576324</v>
      </c>
      <c r="L63" s="563">
        <v>18.887077621467562</v>
      </c>
    </row>
    <row r="64" spans="1:12">
      <c r="A64" s="512" t="s">
        <v>97</v>
      </c>
      <c r="B64" s="513">
        <v>1618.4083900000055</v>
      </c>
      <c r="C64" s="513">
        <v>1357.2313300000021</v>
      </c>
      <c r="D64" s="513">
        <v>1344.3860900000022</v>
      </c>
      <c r="E64" s="513">
        <v>261.17705999999998</v>
      </c>
      <c r="F64" s="514">
        <v>1249.5383800000013</v>
      </c>
      <c r="G64" s="515">
        <v>58.174718572361293</v>
      </c>
      <c r="H64" s="516">
        <v>48.786543092711895</v>
      </c>
      <c r="I64" s="516">
        <v>62.265006220914429</v>
      </c>
      <c r="J64" s="516">
        <v>16.137895824922108</v>
      </c>
      <c r="K64" s="516">
        <v>92.065247270706564</v>
      </c>
      <c r="L64" s="517">
        <v>18.507040175908784</v>
      </c>
    </row>
    <row r="65" spans="1:12">
      <c r="A65" s="566" t="s">
        <v>98</v>
      </c>
      <c r="B65" s="567">
        <v>1629.1208299999985</v>
      </c>
      <c r="C65" s="567">
        <v>1383.4529200000011</v>
      </c>
      <c r="D65" s="567">
        <v>1372.0050600000011</v>
      </c>
      <c r="E65" s="567">
        <v>245.66790999999986</v>
      </c>
      <c r="F65" s="568">
        <v>1269.9037300000009</v>
      </c>
      <c r="G65" s="569">
        <v>58.421228497557387</v>
      </c>
      <c r="H65" s="570">
        <v>49.611433152526267</v>
      </c>
      <c r="I65" s="570">
        <v>63.475808454663621</v>
      </c>
      <c r="J65" s="570">
        <v>15.079784474918295</v>
      </c>
      <c r="K65" s="570">
        <v>91.792334357138799</v>
      </c>
      <c r="L65" s="571">
        <v>19.909135946864232</v>
      </c>
    </row>
    <row r="66" spans="1:12">
      <c r="A66" s="271" t="s">
        <v>99</v>
      </c>
      <c r="B66" s="272">
        <v>1615.932329999998</v>
      </c>
      <c r="C66" s="272">
        <v>1374.6289299999994</v>
      </c>
      <c r="D66" s="272">
        <v>1365.4850799999999</v>
      </c>
      <c r="E66" s="272">
        <v>241.30339999999987</v>
      </c>
      <c r="F66" s="273">
        <v>1271.0155799999973</v>
      </c>
      <c r="G66" s="274">
        <v>57.794528934352265</v>
      </c>
      <c r="H66" s="275">
        <v>49.164206937355317</v>
      </c>
      <c r="I66" s="275">
        <v>63.05939175280183</v>
      </c>
      <c r="J66" s="275">
        <v>14.932766398701865</v>
      </c>
      <c r="K66" s="275">
        <v>92.462449484458162</v>
      </c>
      <c r="L66" s="276">
        <v>19.482802091222251</v>
      </c>
    </row>
    <row r="67" spans="1:12">
      <c r="A67" s="558" t="s">
        <v>138</v>
      </c>
      <c r="B67" s="559">
        <v>1619.5812800000001</v>
      </c>
      <c r="C67" s="559">
        <v>1403.9271199999978</v>
      </c>
      <c r="D67" s="559">
        <v>1393.6443399999978</v>
      </c>
      <c r="E67" s="559">
        <v>215.65416000000019</v>
      </c>
      <c r="F67" s="560">
        <v>1303.2110499999972</v>
      </c>
      <c r="G67" s="561">
        <v>57.770270567920647</v>
      </c>
      <c r="H67" s="562">
        <v>50.077912471328069</v>
      </c>
      <c r="I67" s="562">
        <v>64.235114018216635</v>
      </c>
      <c r="J67" s="562">
        <v>13.315426812046146</v>
      </c>
      <c r="K67" s="562">
        <v>92.826118352924141</v>
      </c>
      <c r="L67" s="563">
        <v>20.031257408383752</v>
      </c>
    </row>
    <row r="68" spans="1:12">
      <c r="A68" s="512" t="s">
        <v>101</v>
      </c>
      <c r="B68" s="513">
        <v>1623.0546200000013</v>
      </c>
      <c r="C68" s="513">
        <v>1413.1472899999999</v>
      </c>
      <c r="D68" s="513">
        <v>1401.3192900000001</v>
      </c>
      <c r="E68" s="513">
        <v>209.90733000000003</v>
      </c>
      <c r="F68" s="514">
        <v>1305.3859300000004</v>
      </c>
      <c r="G68" s="515">
        <v>57.744665404103934</v>
      </c>
      <c r="H68" s="516">
        <v>50.276630510294318</v>
      </c>
      <c r="I68" s="516">
        <v>64.455067412435213</v>
      </c>
      <c r="J68" s="516">
        <v>12.932856812914888</v>
      </c>
      <c r="K68" s="516">
        <v>92.374371676430172</v>
      </c>
      <c r="L68" s="517">
        <v>19.326627796578137</v>
      </c>
    </row>
    <row r="69" spans="1:12">
      <c r="A69" s="566" t="s">
        <v>102</v>
      </c>
      <c r="B69" s="567">
        <v>1661.1325700000034</v>
      </c>
      <c r="C69" s="567">
        <v>1419.7997600000026</v>
      </c>
      <c r="D69" s="567">
        <v>1403.0243500000026</v>
      </c>
      <c r="E69" s="567">
        <v>241.33281000000008</v>
      </c>
      <c r="F69" s="568">
        <v>1311.1005600000026</v>
      </c>
      <c r="G69" s="569">
        <v>58.896973814325278</v>
      </c>
      <c r="H69" s="570">
        <v>50.340298418388905</v>
      </c>
      <c r="I69" s="570">
        <v>64.328025586942829</v>
      </c>
      <c r="J69" s="570">
        <v>14.528208907492528</v>
      </c>
      <c r="K69" s="570">
        <v>92.344047163383124</v>
      </c>
      <c r="L69" s="571">
        <v>17.933013467708346</v>
      </c>
    </row>
    <row r="70" spans="1:12">
      <c r="A70" s="271" t="s">
        <v>402</v>
      </c>
      <c r="B70" s="272">
        <v>1654.2566199999922</v>
      </c>
      <c r="C70" s="272">
        <v>1423.1420999999959</v>
      </c>
      <c r="D70" s="272">
        <v>1408.5932599999996</v>
      </c>
      <c r="E70" s="272">
        <v>231.1</v>
      </c>
      <c r="F70" s="273">
        <v>1317.3</v>
      </c>
      <c r="G70" s="274">
        <v>50.231343064456574</v>
      </c>
      <c r="H70" s="275">
        <v>50.231343064456574</v>
      </c>
      <c r="I70" s="275">
        <v>64.31097767252426</v>
      </c>
      <c r="J70" s="275">
        <v>13.970898904427608</v>
      </c>
      <c r="K70" s="275">
        <v>92.562787651352849</v>
      </c>
      <c r="L70" s="276">
        <v>20.36741820390192</v>
      </c>
    </row>
    <row r="71" spans="1:12">
      <c r="A71" s="558" t="s">
        <v>403</v>
      </c>
      <c r="B71" s="559">
        <v>1646.6013299999984</v>
      </c>
      <c r="C71" s="559">
        <v>1435.2979700000028</v>
      </c>
      <c r="D71" s="559">
        <v>1422.2822399999995</v>
      </c>
      <c r="E71" s="559">
        <v>211.3</v>
      </c>
      <c r="F71" s="560">
        <v>1334.9</v>
      </c>
      <c r="G71" s="561">
        <v>50.422104008086855</v>
      </c>
      <c r="H71" s="562">
        <v>50.422104008086855</v>
      </c>
      <c r="I71" s="562">
        <v>64.641160769223674</v>
      </c>
      <c r="J71" s="562">
        <v>12.832697031770282</v>
      </c>
      <c r="K71" s="562">
        <v>93.005078241697618</v>
      </c>
      <c r="L71" s="563">
        <v>21.349913851224809</v>
      </c>
    </row>
    <row r="72" spans="1:12">
      <c r="A72" s="512" t="s">
        <v>404</v>
      </c>
      <c r="B72" s="513">
        <v>1638.8552399999971</v>
      </c>
      <c r="C72" s="513">
        <v>1432.9650899999976</v>
      </c>
      <c r="D72" s="513">
        <v>1416.2507900000003</v>
      </c>
      <c r="E72" s="513">
        <v>205.9</v>
      </c>
      <c r="F72" s="514">
        <v>1328.8</v>
      </c>
      <c r="G72" s="515">
        <v>50.139932133091079</v>
      </c>
      <c r="H72" s="516">
        <v>50.139932133091079</v>
      </c>
      <c r="I72" s="516">
        <v>64.134704223475694</v>
      </c>
      <c r="J72" s="516">
        <v>12.563046752073133</v>
      </c>
      <c r="K72" s="516">
        <v>92.730800580773547</v>
      </c>
      <c r="L72" s="517">
        <v>21.214629741119808</v>
      </c>
    </row>
    <row r="73" spans="1:12">
      <c r="A73" s="566" t="s">
        <v>405</v>
      </c>
      <c r="B73" s="567">
        <v>1668.8500500000048</v>
      </c>
      <c r="C73" s="567">
        <v>1467.7602800000029</v>
      </c>
      <c r="D73" s="567">
        <v>1450.7823199999998</v>
      </c>
      <c r="E73" s="567">
        <v>201.1</v>
      </c>
      <c r="F73" s="568">
        <v>1357.4</v>
      </c>
      <c r="G73" s="569">
        <v>51.130969764970374</v>
      </c>
      <c r="H73" s="570">
        <v>51.130969764970374</v>
      </c>
      <c r="I73" s="570">
        <v>65.436651312982022</v>
      </c>
      <c r="J73" s="570">
        <v>12.049600861383531</v>
      </c>
      <c r="K73" s="570">
        <v>92.481041931452012</v>
      </c>
      <c r="L73" s="571">
        <v>22.189479888021214</v>
      </c>
    </row>
    <row r="74" spans="1:12">
      <c r="A74" s="271" t="s">
        <v>419</v>
      </c>
      <c r="B74" s="272">
        <v>1679.401859999997</v>
      </c>
      <c r="C74" s="272">
        <v>1464.1136100000003</v>
      </c>
      <c r="D74" s="272">
        <v>1446.6114799999998</v>
      </c>
      <c r="E74" s="272">
        <v>215.28825000000003</v>
      </c>
      <c r="F74" s="273">
        <v>1354.2</v>
      </c>
      <c r="G74" s="274">
        <v>58.252179524527662</v>
      </c>
      <c r="H74" s="275">
        <v>50.784634032752862</v>
      </c>
      <c r="I74" s="275">
        <v>64.988463650903341</v>
      </c>
      <c r="J74" s="275">
        <v>12.819340928918612</v>
      </c>
      <c r="K74" s="275">
        <v>92.492822329545845</v>
      </c>
      <c r="L74" s="276">
        <v>20.499187712302465</v>
      </c>
    </row>
    <row r="75" spans="1:12">
      <c r="A75" s="558" t="s">
        <v>420</v>
      </c>
      <c r="B75" s="559">
        <v>1692.0490900000018</v>
      </c>
      <c r="C75" s="559">
        <v>1500.4616800000033</v>
      </c>
      <c r="D75" s="559">
        <v>1485.8954100000001</v>
      </c>
      <c r="E75" s="559">
        <v>191.58741000000001</v>
      </c>
      <c r="F75" s="560">
        <v>1391.6</v>
      </c>
      <c r="G75" s="561">
        <v>58.433654595607059</v>
      </c>
      <c r="H75" s="562">
        <v>51.817326140971701</v>
      </c>
      <c r="I75" s="562">
        <v>66.47215571705523</v>
      </c>
      <c r="J75" s="562">
        <v>11.322804470170533</v>
      </c>
      <c r="K75" s="562">
        <v>92.744787724268761</v>
      </c>
      <c r="L75" s="563">
        <v>20.954297211842487</v>
      </c>
    </row>
    <row r="76" spans="1:12">
      <c r="A76" s="512" t="s">
        <v>421</v>
      </c>
      <c r="B76" s="513">
        <v>1675.7032299999987</v>
      </c>
      <c r="C76" s="513">
        <v>1488.5900899999986</v>
      </c>
      <c r="D76" s="513">
        <v>1471.9831999999997</v>
      </c>
      <c r="E76" s="513">
        <v>187.11313999999999</v>
      </c>
      <c r="F76" s="514">
        <v>1380.3</v>
      </c>
      <c r="G76" s="515">
        <v>57.549002759476203</v>
      </c>
      <c r="H76" s="516">
        <v>51.122939708804473</v>
      </c>
      <c r="I76" s="516">
        <v>65.481137894022666</v>
      </c>
      <c r="J76" s="516">
        <v>11.166245708078042</v>
      </c>
      <c r="K76" s="516">
        <v>92.725325075891192</v>
      </c>
      <c r="L76" s="517">
        <v>20.321669202347316</v>
      </c>
    </row>
    <row r="77" spans="1:12">
      <c r="A77" s="566" t="s">
        <v>418</v>
      </c>
      <c r="B77" s="567">
        <v>1733.8793000000021</v>
      </c>
      <c r="C77" s="567">
        <v>1550.1219400000027</v>
      </c>
      <c r="D77" s="567">
        <v>1533.0268299999996</v>
      </c>
      <c r="E77" s="567">
        <v>183.75736000000006</v>
      </c>
      <c r="F77" s="568">
        <v>1434.2907599999996</v>
      </c>
      <c r="G77" s="569">
        <v>59.208962437777473</v>
      </c>
      <c r="H77" s="570">
        <v>52.933968194576643</v>
      </c>
      <c r="I77" s="570">
        <v>67.808267654125288</v>
      </c>
      <c r="J77" s="570">
        <v>10.598047972543407</v>
      </c>
      <c r="K77" s="570">
        <v>92.527608505431516</v>
      </c>
      <c r="L77" s="571">
        <v>21.111479516189597</v>
      </c>
    </row>
    <row r="78" spans="1:12">
      <c r="A78" s="271" t="s">
        <v>450</v>
      </c>
      <c r="B78" s="272">
        <v>1738.5390800000002</v>
      </c>
      <c r="C78" s="272">
        <v>1538.7253099999996</v>
      </c>
      <c r="D78" s="272">
        <v>1718.2321200000001</v>
      </c>
      <c r="E78" s="272">
        <v>199.81377000000012</v>
      </c>
      <c r="F78" s="273">
        <v>1430.5</v>
      </c>
      <c r="G78" s="274">
        <v>59.066360772422343</v>
      </c>
      <c r="H78" s="275">
        <v>52.277745916483724</v>
      </c>
      <c r="I78" s="275">
        <v>66.94897949186155</v>
      </c>
      <c r="J78" s="275">
        <v>11.493199796233519</v>
      </c>
      <c r="K78" s="275">
        <v>92.966560743710687</v>
      </c>
      <c r="L78" s="276">
        <v>20.873820342537574</v>
      </c>
    </row>
    <row r="79" spans="1:12" ht="15" customHeight="1">
      <c r="A79" s="558" t="s">
        <v>451</v>
      </c>
      <c r="B79" s="559">
        <v>1665.8994600000015</v>
      </c>
      <c r="C79" s="559">
        <v>1442.982119999999</v>
      </c>
      <c r="D79" s="559">
        <v>1651.1042099999995</v>
      </c>
      <c r="E79" s="559">
        <v>222.91734000000002</v>
      </c>
      <c r="F79" s="560">
        <v>1326.6</v>
      </c>
      <c r="G79" s="561">
        <v>56.460632198840841</v>
      </c>
      <c r="H79" s="562">
        <v>48.905522033618702</v>
      </c>
      <c r="I79" s="562">
        <v>62.823122514256809</v>
      </c>
      <c r="J79" s="562">
        <v>13.381200087549091</v>
      </c>
      <c r="K79" s="562">
        <v>91.934611081667512</v>
      </c>
      <c r="L79" s="563">
        <v>18.294889190411578</v>
      </c>
    </row>
    <row r="80" spans="1:12" ht="15" customHeight="1">
      <c r="A80" s="512" t="s">
        <v>452</v>
      </c>
      <c r="B80" s="513">
        <v>1696.9615699999993</v>
      </c>
      <c r="C80" s="513">
        <v>1450.4422499999976</v>
      </c>
      <c r="D80" s="513">
        <v>1681.38626</v>
      </c>
      <c r="E80" s="513">
        <v>246.51932000000002</v>
      </c>
      <c r="F80" s="514">
        <v>1330.7</v>
      </c>
      <c r="G80" s="515">
        <v>57.506930538431746</v>
      </c>
      <c r="H80" s="516">
        <v>49.152840697952016</v>
      </c>
      <c r="I80" s="516">
        <v>63.076460462443464</v>
      </c>
      <c r="J80" s="516">
        <v>14.527100928985687</v>
      </c>
      <c r="K80" s="516">
        <v>91.744431741422474</v>
      </c>
      <c r="L80" s="517">
        <v>20.109716690463667</v>
      </c>
    </row>
    <row r="81" spans="1:12">
      <c r="A81" s="566" t="s">
        <v>453</v>
      </c>
      <c r="B81" s="567">
        <v>1787.7336300000036</v>
      </c>
      <c r="C81" s="567">
        <v>1587.2719800000023</v>
      </c>
      <c r="D81" s="567">
        <v>1759.0524499999997</v>
      </c>
      <c r="E81" s="567">
        <v>252.54322000000008</v>
      </c>
      <c r="F81" s="568">
        <v>1385.9</v>
      </c>
      <c r="G81" s="569">
        <v>59.044833672095763</v>
      </c>
      <c r="H81" s="570">
        <v>52.424034810755373</v>
      </c>
      <c r="I81" s="570">
        <v>67.336687104928259</v>
      </c>
      <c r="J81" s="570">
        <v>11.213172177110053</v>
      </c>
      <c r="K81" s="570">
        <v>92.334528549917366</v>
      </c>
      <c r="L81" s="571">
        <v>21.834187170791544</v>
      </c>
    </row>
    <row r="82" spans="1:12">
      <c r="A82" s="271" t="s">
        <v>468</v>
      </c>
      <c r="B82" s="272">
        <v>1753.6107299999999</v>
      </c>
      <c r="C82" s="272">
        <v>1513.7982400000001</v>
      </c>
      <c r="D82" s="272">
        <v>1489.91084</v>
      </c>
      <c r="E82" s="272">
        <v>239.81248999999997</v>
      </c>
      <c r="F82" s="273">
        <v>1396.8467000000001</v>
      </c>
      <c r="G82" s="274">
        <v>59.186627416884441</v>
      </c>
      <c r="H82" s="275">
        <v>51.092646094390304</v>
      </c>
      <c r="I82" s="275">
        <v>65.603033722170949</v>
      </c>
      <c r="J82" s="275">
        <v>13.675354849134619</v>
      </c>
      <c r="K82" s="275">
        <v>92.274298059693876</v>
      </c>
      <c r="L82" s="276">
        <v>20.236028763929497</v>
      </c>
    </row>
    <row r="83" spans="1:12" ht="15" customHeight="1">
      <c r="A83" s="558" t="s">
        <v>469</v>
      </c>
      <c r="B83" s="559">
        <v>1772.9369200000001</v>
      </c>
      <c r="C83" s="559">
        <v>1544.4353899999999</v>
      </c>
      <c r="D83" s="559">
        <v>1525.10394</v>
      </c>
      <c r="E83" s="559">
        <v>228.50152999999997</v>
      </c>
      <c r="F83" s="560">
        <v>1416.5630799999999</v>
      </c>
      <c r="G83" s="561">
        <v>59.832435210227963</v>
      </c>
      <c r="H83" s="562">
        <v>52.121048056553612</v>
      </c>
      <c r="I83" s="562">
        <v>67.238721467677621</v>
      </c>
      <c r="J83" s="562">
        <v>12.88830569335766</v>
      </c>
      <c r="K83" s="562">
        <v>91.720449374058958</v>
      </c>
      <c r="L83" s="563">
        <v>21.447992277195311</v>
      </c>
    </row>
    <row r="84" spans="1:12" ht="15" customHeight="1">
      <c r="A84" s="512" t="s">
        <v>470</v>
      </c>
      <c r="B84" s="513">
        <v>1773.4029300000002</v>
      </c>
      <c r="C84" s="513">
        <v>1544.0964399999998</v>
      </c>
      <c r="D84" s="513">
        <v>1522.9924799999999</v>
      </c>
      <c r="E84" s="513">
        <v>229.30649</v>
      </c>
      <c r="F84" s="514">
        <v>1418.6096400000001</v>
      </c>
      <c r="G84" s="515">
        <v>59.785322165338542</v>
      </c>
      <c r="H84" s="516">
        <v>52.054894890555026</v>
      </c>
      <c r="I84" s="516">
        <v>67.174128917828568</v>
      </c>
      <c r="J84" s="516">
        <v>12.930309639220003</v>
      </c>
      <c r="K84" s="516">
        <v>91.873124194237519</v>
      </c>
      <c r="L84" s="517">
        <v>20.37960351094188</v>
      </c>
    </row>
    <row r="85" spans="1:12">
      <c r="A85" s="566" t="s">
        <v>471</v>
      </c>
      <c r="B85" s="567">
        <v>1736.9313099999999</v>
      </c>
      <c r="C85" s="567">
        <v>1544.4579000000001</v>
      </c>
      <c r="D85" s="567">
        <v>1515.9659999999999</v>
      </c>
      <c r="E85" s="567">
        <v>192.47340999999997</v>
      </c>
      <c r="F85" s="568">
        <v>1413.0460499999999</v>
      </c>
      <c r="G85" s="569">
        <v>58.485348303804109</v>
      </c>
      <c r="H85" s="570">
        <v>52.004450436247751</v>
      </c>
      <c r="I85" s="570">
        <v>66.87181098726289</v>
      </c>
      <c r="J85" s="570">
        <v>11.081233258441289</v>
      </c>
      <c r="K85" s="570">
        <v>91.491393193689504</v>
      </c>
      <c r="L85" s="571">
        <v>19.709386682762393</v>
      </c>
    </row>
    <row r="86" spans="1:12">
      <c r="A86" s="271" t="s">
        <v>472</v>
      </c>
      <c r="B86" s="272">
        <v>1769.9041999999999</v>
      </c>
      <c r="C86" s="272">
        <v>1533.4392900000003</v>
      </c>
      <c r="D86" s="272">
        <v>1507.1937</v>
      </c>
      <c r="E86" s="272">
        <v>236.46491000000003</v>
      </c>
      <c r="F86" s="273">
        <v>1398.5412900000001</v>
      </c>
      <c r="G86" s="274">
        <v>59.209715923670792</v>
      </c>
      <c r="H86" s="275">
        <v>51.299106893523081</v>
      </c>
      <c r="I86" s="275">
        <v>66.040606519605703</v>
      </c>
      <c r="J86" s="275">
        <v>13.36032255305118</v>
      </c>
      <c r="K86" s="275">
        <v>91.202912245714003</v>
      </c>
      <c r="L86" s="276">
        <v>20.291079142897523</v>
      </c>
    </row>
    <row r="87" spans="1:12" ht="15" customHeight="1">
      <c r="A87" s="558" t="s">
        <v>473</v>
      </c>
      <c r="B87" s="559">
        <v>1767.5353300000002</v>
      </c>
      <c r="C87" s="559">
        <v>1554.7989200000002</v>
      </c>
      <c r="D87" s="559">
        <v>1528.9317700000001</v>
      </c>
      <c r="E87" s="559">
        <v>212.73640999999998</v>
      </c>
      <c r="F87" s="560">
        <v>1436.25513</v>
      </c>
      <c r="G87" s="561">
        <v>58.774164814114869</v>
      </c>
      <c r="H87" s="562">
        <v>51.700244077660273</v>
      </c>
      <c r="I87" s="562">
        <v>66.607249390399943</v>
      </c>
      <c r="J87" s="562">
        <v>12.03576564435631</v>
      </c>
      <c r="K87" s="562">
        <v>92.375619221551801</v>
      </c>
      <c r="L87" s="563">
        <v>18.221558588967408</v>
      </c>
    </row>
    <row r="88" spans="1:12" ht="15" customHeight="1">
      <c r="A88" s="512" t="s">
        <v>474</v>
      </c>
      <c r="B88" s="513">
        <v>1766.7738100000001</v>
      </c>
      <c r="C88" s="513">
        <v>1535.6097300000001</v>
      </c>
      <c r="D88" s="513">
        <v>1509.3109800000002</v>
      </c>
      <c r="E88" s="513">
        <v>231.16408000000001</v>
      </c>
      <c r="F88" s="514">
        <v>1413.9270900000001</v>
      </c>
      <c r="G88" s="515">
        <v>58.220121752970321</v>
      </c>
      <c r="H88" s="516">
        <v>50.602620969147083</v>
      </c>
      <c r="I88" s="516">
        <v>65.106448614176443</v>
      </c>
      <c r="J88" s="516">
        <v>13.083965739790992</v>
      </c>
      <c r="K88" s="516">
        <v>92.075939763679401</v>
      </c>
      <c r="L88" s="517">
        <v>15.832695446835238</v>
      </c>
    </row>
    <row r="89" spans="1:12">
      <c r="A89" s="566" t="s">
        <v>475</v>
      </c>
      <c r="B89" s="567">
        <v>1801.43651</v>
      </c>
      <c r="C89" s="567">
        <v>1559.9677900000002</v>
      </c>
      <c r="D89" s="567">
        <v>1535.2545599999999</v>
      </c>
      <c r="E89" s="567">
        <v>241.46872000000002</v>
      </c>
      <c r="F89" s="568">
        <v>1435.5082500000001</v>
      </c>
      <c r="G89" s="569">
        <v>59.168018741042474</v>
      </c>
      <c r="H89" s="570">
        <v>51.237000539165614</v>
      </c>
      <c r="I89" s="570">
        <v>66.050985969534466</v>
      </c>
      <c r="J89" s="570">
        <v>13.404231493009988</v>
      </c>
      <c r="K89" s="570">
        <v>92.021659626702927</v>
      </c>
      <c r="L89" s="571">
        <v>16.068848785787193</v>
      </c>
    </row>
    <row r="90" spans="1:12">
      <c r="A90" s="271" t="s">
        <v>480</v>
      </c>
      <c r="B90" s="272">
        <v>1819.4092500000002</v>
      </c>
      <c r="C90" s="272">
        <v>1606.7925300000002</v>
      </c>
      <c r="D90" s="272">
        <v>1579.1038099999998</v>
      </c>
      <c r="E90" s="272">
        <v>212.61671999999999</v>
      </c>
      <c r="F90" s="273">
        <v>1464.5739800000001</v>
      </c>
      <c r="G90" s="274">
        <v>59.644440428975564</v>
      </c>
      <c r="H90" s="275">
        <v>52.674372924787505</v>
      </c>
      <c r="I90" s="275">
        <v>67.886679190670449</v>
      </c>
      <c r="J90" s="275">
        <v>11.686030506880185</v>
      </c>
      <c r="K90" s="275">
        <v>91.148916406774688</v>
      </c>
      <c r="L90" s="276">
        <v>15.82441605305592</v>
      </c>
    </row>
    <row r="91" spans="1:12" ht="15" customHeight="1">
      <c r="A91" s="558" t="s">
        <v>481</v>
      </c>
      <c r="B91" s="559">
        <v>1817.2258300000001</v>
      </c>
      <c r="C91" s="559">
        <v>1624.00731</v>
      </c>
      <c r="D91" s="559">
        <v>1594.4192399999999</v>
      </c>
      <c r="E91" s="559">
        <v>193.21851999999996</v>
      </c>
      <c r="F91" s="560">
        <v>1486.7910200000001</v>
      </c>
      <c r="G91" s="561">
        <v>59.207986234488743</v>
      </c>
      <c r="H91" s="562">
        <v>52.912632468573861</v>
      </c>
      <c r="I91" s="562">
        <v>68.138298837980798</v>
      </c>
      <c r="J91" s="562">
        <v>10.632609156782674</v>
      </c>
      <c r="K91" s="562">
        <v>91.550759091102876</v>
      </c>
      <c r="L91" s="563">
        <v>14.508273664445456</v>
      </c>
    </row>
    <row r="92" spans="1:12" ht="15" customHeight="1">
      <c r="A92" s="512" t="s">
        <v>482</v>
      </c>
      <c r="B92" s="513">
        <v>1813.44713</v>
      </c>
      <c r="C92" s="513">
        <v>1590.0844000000002</v>
      </c>
      <c r="D92" s="513">
        <v>1560.02964</v>
      </c>
      <c r="E92" s="513">
        <v>223.36273</v>
      </c>
      <c r="F92" s="514">
        <v>1459.078</v>
      </c>
      <c r="G92" s="515">
        <v>58.837959031019992</v>
      </c>
      <c r="H92" s="516">
        <v>51.590873114158022</v>
      </c>
      <c r="I92" s="516">
        <v>66.459796587298044</v>
      </c>
      <c r="J92" s="516">
        <v>12.31702464907262</v>
      </c>
      <c r="K92" s="516">
        <v>91.761041112031521</v>
      </c>
      <c r="L92" s="517">
        <v>13.065203505227274</v>
      </c>
    </row>
    <row r="93" spans="1:12">
      <c r="A93" s="566" t="s">
        <v>483</v>
      </c>
      <c r="B93" s="567">
        <v>1833.0987300000002</v>
      </c>
      <c r="C93" s="567">
        <v>1643.17481</v>
      </c>
      <c r="D93" s="567">
        <v>1618.1582100000001</v>
      </c>
      <c r="E93" s="567">
        <v>189.92392000000001</v>
      </c>
      <c r="F93" s="568">
        <v>1498.2845600000001</v>
      </c>
      <c r="G93" s="569">
        <v>59.198518865014115</v>
      </c>
      <c r="H93" s="570">
        <v>53.065071398691643</v>
      </c>
      <c r="I93" s="570">
        <v>68.669011615687481</v>
      </c>
      <c r="J93" s="570">
        <v>10.360812371519126</v>
      </c>
      <c r="K93" s="570">
        <v>91.182298492027158</v>
      </c>
      <c r="L93" s="571">
        <v>13.11177564293928</v>
      </c>
    </row>
    <row r="94" spans="1:12">
      <c r="A94" s="271" t="s">
        <v>486</v>
      </c>
      <c r="B94" s="272">
        <v>1846.0275999999999</v>
      </c>
      <c r="C94" s="272">
        <v>1676.21163</v>
      </c>
      <c r="D94" s="272">
        <v>1657.53486</v>
      </c>
      <c r="E94" s="272">
        <v>169.81596999999999</v>
      </c>
      <c r="F94" s="273">
        <v>1533.06837</v>
      </c>
      <c r="G94" s="274">
        <v>59.230778809534776</v>
      </c>
      <c r="H94" s="275">
        <v>53.782142961730237</v>
      </c>
      <c r="I94" s="275">
        <v>69.879889304488771</v>
      </c>
      <c r="J94" s="275">
        <v>9.1989940995465069</v>
      </c>
      <c r="K94" s="275">
        <v>91.460311010967033</v>
      </c>
      <c r="L94" s="276">
        <v>13.25694952534961</v>
      </c>
    </row>
    <row r="95" spans="1:12" ht="15" customHeight="1">
      <c r="A95" s="558" t="s">
        <v>487</v>
      </c>
      <c r="B95" s="559">
        <v>1850.7300399999999</v>
      </c>
      <c r="C95" s="559">
        <v>1672.2963300000001</v>
      </c>
      <c r="D95" s="559">
        <v>1650.84275</v>
      </c>
      <c r="E95" s="559">
        <v>178.43370999999999</v>
      </c>
      <c r="F95" s="560">
        <v>1522.2511800000002</v>
      </c>
      <c r="G95" s="561">
        <v>58.83943949175935</v>
      </c>
      <c r="H95" s="562">
        <v>53.166575672660635</v>
      </c>
      <c r="I95" s="562">
        <v>68.911129494542934</v>
      </c>
      <c r="J95" s="562">
        <v>9.6412608075459776</v>
      </c>
      <c r="K95" s="562">
        <v>91.027597961660305</v>
      </c>
      <c r="L95" s="563">
        <v>13.169297066992581</v>
      </c>
    </row>
    <row r="96" spans="1:12" ht="15" customHeight="1">
      <c r="A96" s="512" t="s">
        <v>488</v>
      </c>
      <c r="B96" s="513">
        <v>1857.5636099999999</v>
      </c>
      <c r="C96" s="513">
        <v>1665.9875300000001</v>
      </c>
      <c r="D96" s="513">
        <v>1637.6989100000001</v>
      </c>
      <c r="E96" s="513">
        <v>191.57607999999999</v>
      </c>
      <c r="F96" s="514">
        <v>1533.8322500000002</v>
      </c>
      <c r="G96" s="515">
        <v>58.912023742568856</v>
      </c>
      <c r="H96" s="516">
        <v>52.836250879281408</v>
      </c>
      <c r="I96" s="516">
        <v>68.292772298001154</v>
      </c>
      <c r="J96" s="516">
        <v>10.31329850394733</v>
      </c>
      <c r="K96" s="516">
        <v>92.067450828998716</v>
      </c>
      <c r="L96" s="517">
        <v>13.721820622822346</v>
      </c>
    </row>
    <row r="97" spans="1:12">
      <c r="A97" s="566" t="s">
        <v>489</v>
      </c>
      <c r="B97" s="567">
        <v>1884.3739800000001</v>
      </c>
      <c r="C97" s="567">
        <v>1719.1621799999998</v>
      </c>
      <c r="D97" s="567">
        <v>1698.9242899999999</v>
      </c>
      <c r="E97" s="567">
        <v>165.21179999999998</v>
      </c>
      <c r="F97" s="568">
        <v>1561.1655299999998</v>
      </c>
      <c r="G97" s="569">
        <v>59.309567800263871</v>
      </c>
      <c r="H97" s="570">
        <v>54.109623119694874</v>
      </c>
      <c r="I97" s="570">
        <v>70.311965413579742</v>
      </c>
      <c r="J97" s="570">
        <v>8.7674634522389212</v>
      </c>
      <c r="K97" s="570">
        <v>90.809671604106597</v>
      </c>
      <c r="L97" s="571">
        <v>14.041407255513771</v>
      </c>
    </row>
    <row r="98" spans="1:12">
      <c r="A98" s="271" t="s">
        <v>520</v>
      </c>
      <c r="B98" s="272">
        <v>1914.4160999999999</v>
      </c>
      <c r="C98" s="272">
        <v>1747.0074199999999</v>
      </c>
      <c r="D98" s="272">
        <v>1723.0333599999999</v>
      </c>
      <c r="E98" s="272">
        <v>167.40868</v>
      </c>
      <c r="F98" s="273">
        <v>1596.26739</v>
      </c>
      <c r="G98" s="274">
        <v>59.935352639317344</v>
      </c>
      <c r="H98" s="275">
        <v>54.694225451407327</v>
      </c>
      <c r="I98" s="275">
        <v>70.944362559436101</v>
      </c>
      <c r="J98" s="275">
        <v>8.7446339382540721</v>
      </c>
      <c r="K98" s="275">
        <v>91.371528920008828</v>
      </c>
      <c r="L98" s="276">
        <v>14.298123950273769</v>
      </c>
    </row>
    <row r="99" spans="1:12" ht="15" customHeight="1">
      <c r="A99" s="558" t="s">
        <v>521</v>
      </c>
      <c r="B99" s="559">
        <v>1918.7909199999999</v>
      </c>
      <c r="C99" s="559">
        <v>1761.5931600000001</v>
      </c>
      <c r="D99" s="559">
        <v>1729.2425800000001</v>
      </c>
      <c r="E99" s="559">
        <v>157.19775999999999</v>
      </c>
      <c r="F99" s="560">
        <v>1608.1436000000001</v>
      </c>
      <c r="G99" s="561">
        <v>59.853508064147341</v>
      </c>
      <c r="H99" s="562">
        <v>54.949984028383255</v>
      </c>
      <c r="I99" s="562">
        <v>71.012856373804809</v>
      </c>
      <c r="J99" s="562">
        <v>8.1925424162419951</v>
      </c>
      <c r="K99" s="562">
        <v>91.289160091879566</v>
      </c>
      <c r="L99" s="563">
        <v>13.319471594452137</v>
      </c>
    </row>
    <row r="100" spans="1:12" ht="15" customHeight="1">
      <c r="A100" s="512" t="s">
        <v>522</v>
      </c>
      <c r="B100" s="513">
        <v>1890.94884</v>
      </c>
      <c r="C100" s="513">
        <v>1733.3469700000001</v>
      </c>
      <c r="D100" s="513">
        <v>1707.1730399999999</v>
      </c>
      <c r="E100" s="513">
        <v>157.60187000000002</v>
      </c>
      <c r="F100" s="514">
        <v>1566.2495200000001</v>
      </c>
      <c r="G100" s="515">
        <v>59.111713163126709</v>
      </c>
      <c r="H100" s="516">
        <v>54.185024330332922</v>
      </c>
      <c r="I100" s="516">
        <v>70.44387850132226</v>
      </c>
      <c r="J100" s="516">
        <v>8.3345390772179755</v>
      </c>
      <c r="K100" s="516">
        <v>90.359838342117968</v>
      </c>
      <c r="L100" s="517">
        <v>13.912997081078112</v>
      </c>
    </row>
    <row r="101" spans="1:12">
      <c r="A101" s="566" t="s">
        <v>523</v>
      </c>
      <c r="B101" s="567">
        <v>1893.67455</v>
      </c>
      <c r="C101" s="567">
        <v>1756.2924899999998</v>
      </c>
      <c r="D101" s="567">
        <v>1718.6431299999999</v>
      </c>
      <c r="E101" s="567">
        <v>137.38206</v>
      </c>
      <c r="F101" s="568">
        <v>1584.2143700000001</v>
      </c>
      <c r="G101" s="569">
        <v>58.880750109234945</v>
      </c>
      <c r="H101" s="570">
        <v>54.609076951694789</v>
      </c>
      <c r="I101" s="570">
        <v>70.565849635831498</v>
      </c>
      <c r="J101" s="570">
        <v>7.2547872600389542</v>
      </c>
      <c r="K101" s="570">
        <v>90.202194624199535</v>
      </c>
      <c r="L101" s="571">
        <v>13.167045694706076</v>
      </c>
    </row>
    <row r="102" spans="1:12">
      <c r="A102" s="771" t="s">
        <v>344</v>
      </c>
      <c r="G102" s="1192"/>
      <c r="H102" s="1192"/>
      <c r="I102" s="1192"/>
      <c r="J102" s="1192"/>
      <c r="K102" s="1260" t="s">
        <v>528</v>
      </c>
      <c r="L102" s="1260"/>
    </row>
    <row r="103" spans="1:12">
      <c r="A103" s="271"/>
      <c r="B103" s="272"/>
      <c r="C103" s="272"/>
      <c r="D103" s="272"/>
      <c r="E103" s="272"/>
      <c r="F103" s="273"/>
      <c r="G103" s="274"/>
      <c r="H103" s="275"/>
      <c r="I103" s="275"/>
      <c r="J103" s="275"/>
      <c r="K103" s="275"/>
      <c r="L103" s="276"/>
    </row>
    <row r="104" spans="1:12">
      <c r="A104" s="771"/>
      <c r="K104" s="1259"/>
      <c r="L104" s="1259"/>
    </row>
  </sheetData>
  <mergeCells count="3">
    <mergeCell ref="A2:L2"/>
    <mergeCell ref="K104:L104"/>
    <mergeCell ref="K102:L102"/>
  </mergeCells>
  <hyperlinks>
    <hyperlink ref="L4" location="'Indice tablas Mujeres'!A1" display="Indice" xr:uid="{00000000-0004-0000-08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7" orientation="portrait" r:id="rId1"/>
  <headerFooter differentFirst="1">
    <oddFooter>&amp;C&amp;P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011B2EB72E1E94D8B776534F1AEACAE" ma:contentTypeVersion="16" ma:contentTypeDescription="Crear nuevo documento." ma:contentTypeScope="" ma:versionID="9e1bb42c16be7c0bcf318b2a64bb018e">
  <xsd:schema xmlns:xsd="http://www.w3.org/2001/XMLSchema" xmlns:xs="http://www.w3.org/2001/XMLSchema" xmlns:p="http://schemas.microsoft.com/office/2006/metadata/properties" xmlns:ns3="86aa0024-ec58-4572-8724-a1a89f980a09" xmlns:ns4="4f4998a0-4478-4da7-a27d-21a5947156de" targetNamespace="http://schemas.microsoft.com/office/2006/metadata/properties" ma:root="true" ma:fieldsID="6fec37abe56593556039c1efb26178d0" ns3:_="" ns4:_="">
    <xsd:import namespace="86aa0024-ec58-4572-8724-a1a89f980a09"/>
    <xsd:import namespace="4f4998a0-4478-4da7-a27d-21a5947156d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aa0024-ec58-4572-8724-a1a89f980a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4998a0-4478-4da7-a27d-21a5947156d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6aa0024-ec58-4572-8724-a1a89f980a09" xsi:nil="true"/>
  </documentManagement>
</p:properties>
</file>

<file path=customXml/itemProps1.xml><?xml version="1.0" encoding="utf-8"?>
<ds:datastoreItem xmlns:ds="http://schemas.openxmlformats.org/officeDocument/2006/customXml" ds:itemID="{404EA8FF-45B8-42E6-BB54-4D61B81B48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aa0024-ec58-4572-8724-a1a89f980a09"/>
    <ds:schemaRef ds:uri="4f4998a0-4478-4da7-a27d-21a5947156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ADA8A3F-96AE-4C22-97A9-B70F61D187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717039-8B72-4563-81EC-9D4343E7E675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86aa0024-ec58-4572-8724-a1a89f980a09"/>
    <ds:schemaRef ds:uri="4f4998a0-4478-4da7-a27d-21a5947156d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38</vt:i4>
      </vt:variant>
      <vt:variant>
        <vt:lpstr>Rangos con nombre</vt:lpstr>
      </vt:variant>
      <vt:variant>
        <vt:i4>47</vt:i4>
      </vt:variant>
    </vt:vector>
  </HeadingPairs>
  <TitlesOfParts>
    <vt:vector size="85" baseType="lpstr">
      <vt:lpstr>Indice tablas Mujeres</vt:lpstr>
      <vt:lpstr>1.1</vt:lpstr>
      <vt:lpstr>1.2</vt:lpstr>
      <vt:lpstr>2.1</vt:lpstr>
      <vt:lpstr>2.2</vt:lpstr>
      <vt:lpstr>2.3</vt:lpstr>
      <vt:lpstr>2.4</vt:lpstr>
      <vt:lpstr>2.5</vt:lpstr>
      <vt:lpstr>2.6</vt:lpstr>
      <vt:lpstr>2.7</vt:lpstr>
      <vt:lpstr>2.8</vt:lpstr>
      <vt:lpstr>2.9</vt:lpstr>
      <vt:lpstr>2.10</vt:lpstr>
      <vt:lpstr>2.11</vt:lpstr>
      <vt:lpstr>2.12</vt:lpstr>
      <vt:lpstr>2.13</vt:lpstr>
      <vt:lpstr>2.14.1</vt:lpstr>
      <vt:lpstr>2.14.2</vt:lpstr>
      <vt:lpstr>2.15</vt:lpstr>
      <vt:lpstr>2.16</vt:lpstr>
      <vt:lpstr>2.17</vt:lpstr>
      <vt:lpstr>2.18</vt:lpstr>
      <vt:lpstr>2.20</vt:lpstr>
      <vt:lpstr>2.21</vt:lpstr>
      <vt:lpstr>2.22</vt:lpstr>
      <vt:lpstr>2.23</vt:lpstr>
      <vt:lpstr>2.24</vt:lpstr>
      <vt:lpstr>2.25</vt:lpstr>
      <vt:lpstr>2.26</vt:lpstr>
      <vt:lpstr>2.27</vt:lpstr>
      <vt:lpstr>2.28</vt:lpstr>
      <vt:lpstr>2.29</vt:lpstr>
      <vt:lpstr>3.1</vt:lpstr>
      <vt:lpstr>3.2</vt:lpstr>
      <vt:lpstr>4.1</vt:lpstr>
      <vt:lpstr>4.2</vt:lpstr>
      <vt:lpstr>4.3</vt:lpstr>
      <vt:lpstr>4.4</vt:lpstr>
      <vt:lpstr>'1.1'!Área_de_impresión</vt:lpstr>
      <vt:lpstr>'1.2'!Área_de_impresión</vt:lpstr>
      <vt:lpstr>'2.12'!Área_de_impresión</vt:lpstr>
      <vt:lpstr>'2.14.2'!Área_de_impresión</vt:lpstr>
      <vt:lpstr>'2.15'!Área_de_impresión</vt:lpstr>
      <vt:lpstr>'2.17'!Área_de_impresión</vt:lpstr>
      <vt:lpstr>'2.18'!Área_de_impresión</vt:lpstr>
      <vt:lpstr>'2.24'!Área_de_impresión</vt:lpstr>
      <vt:lpstr>'2.25'!Área_de_impresión</vt:lpstr>
      <vt:lpstr>'2.5'!Área_de_impresión</vt:lpstr>
      <vt:lpstr>'2.6'!Área_de_impresión</vt:lpstr>
      <vt:lpstr>'2.7'!Área_de_impresión</vt:lpstr>
      <vt:lpstr>'1.1'!Print_Area</vt:lpstr>
      <vt:lpstr>'1.2'!Print_Area</vt:lpstr>
      <vt:lpstr>'2.1'!Print_Area</vt:lpstr>
      <vt:lpstr>'2.10'!Print_Area</vt:lpstr>
      <vt:lpstr>'2.12'!Print_Area</vt:lpstr>
      <vt:lpstr>'2.13'!Print_Area</vt:lpstr>
      <vt:lpstr>'2.14.1'!Print_Area</vt:lpstr>
      <vt:lpstr>'2.15'!Print_Area</vt:lpstr>
      <vt:lpstr>'2.16'!Print_Area</vt:lpstr>
      <vt:lpstr>'2.17'!Print_Area</vt:lpstr>
      <vt:lpstr>'2.18'!Print_Area</vt:lpstr>
      <vt:lpstr>'2.2'!Print_Area</vt:lpstr>
      <vt:lpstr>'2.20'!Print_Area</vt:lpstr>
      <vt:lpstr>'2.21'!Print_Area</vt:lpstr>
      <vt:lpstr>'2.23'!Print_Area</vt:lpstr>
      <vt:lpstr>'2.24'!Print_Area</vt:lpstr>
      <vt:lpstr>'2.25'!Print_Area</vt:lpstr>
      <vt:lpstr>'2.26'!Print_Area</vt:lpstr>
      <vt:lpstr>'2.27'!Print_Area</vt:lpstr>
      <vt:lpstr>'2.28'!Print_Area</vt:lpstr>
      <vt:lpstr>'2.29'!Print_Area</vt:lpstr>
      <vt:lpstr>'2.3'!Print_Area</vt:lpstr>
      <vt:lpstr>'2.4'!Print_Area</vt:lpstr>
      <vt:lpstr>'2.5'!Print_Area</vt:lpstr>
      <vt:lpstr>'2.6'!Print_Area</vt:lpstr>
      <vt:lpstr>'2.7'!Print_Area</vt:lpstr>
      <vt:lpstr>'2.8'!Print_Area</vt:lpstr>
      <vt:lpstr>'2.9'!Print_Area</vt:lpstr>
      <vt:lpstr>'3.1'!Print_Area</vt:lpstr>
      <vt:lpstr>'3.2'!Print_Area</vt:lpstr>
      <vt:lpstr>'4.1'!Print_Area</vt:lpstr>
      <vt:lpstr>'4.2'!Print_Area</vt:lpstr>
      <vt:lpstr>'4.3'!Print_Area</vt:lpstr>
      <vt:lpstr>'4.4'!Print_Area</vt:lpstr>
      <vt:lpstr>'Indice tablas Mujeres'!Print_Area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NAVARRO RAMOS, IRENE</cp:lastModifiedBy>
  <cp:lastPrinted>2026-02-11T13:07:21Z</cp:lastPrinted>
  <dcterms:created xsi:type="dcterms:W3CDTF">2015-10-09T12:31:28Z</dcterms:created>
  <dcterms:modified xsi:type="dcterms:W3CDTF">2026-08-12T09:47:41Z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0x0101009011B2EB72E1E94D8B776534F1AEACAE</vt:lpwstr>
  </property>
</Properties>
</file>