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DERNIZACIÓN\ESTADÍSTICAS\2024\PORTAL DE TRANSPARENCIA\"/>
    </mc:Choice>
  </mc:AlternateContent>
  <bookViews>
    <workbookView xWindow="0" yWindow="0" windowWidth="17280" windowHeight="7245"/>
  </bookViews>
  <sheets>
    <sheet name="OEP" sheetId="2" r:id="rId1"/>
    <sheet name="PAS" sheetId="1" r:id="rId2"/>
  </sheets>
  <definedNames>
    <definedName name="_xlnm.Print_Area" localSheetId="1">PAS!$A$1:$F$69</definedName>
  </definedNames>
  <calcPr calcId="162913"/>
</workbook>
</file>

<file path=xl/calcChain.xml><?xml version="1.0" encoding="utf-8"?>
<calcChain xmlns="http://schemas.openxmlformats.org/spreadsheetml/2006/main">
  <c r="C7" i="2" l="1"/>
  <c r="B7" i="2"/>
  <c r="A7" i="2"/>
  <c r="E34" i="2"/>
  <c r="D35" i="2"/>
  <c r="B34" i="2" l="1"/>
  <c r="D28" i="1"/>
  <c r="E35" i="2" l="1"/>
  <c r="D7" i="2" l="1"/>
  <c r="E33" i="2" l="1"/>
  <c r="E32" i="2"/>
  <c r="D30" i="2" l="1"/>
  <c r="E30" i="2" s="1"/>
  <c r="E29" i="2" l="1"/>
  <c r="D28" i="2" l="1"/>
  <c r="C28" i="2"/>
  <c r="B28" i="2"/>
  <c r="E28" i="2" l="1"/>
  <c r="B27" i="2" l="1"/>
  <c r="E27" i="2" l="1"/>
  <c r="B26" i="2" l="1"/>
  <c r="E26" i="2" l="1"/>
  <c r="E25" i="2"/>
  <c r="E24" i="2"/>
  <c r="E23" i="2"/>
  <c r="E22" i="2"/>
  <c r="E21" i="2"/>
  <c r="C20" i="2"/>
  <c r="B20" i="2" l="1"/>
  <c r="C35" i="2"/>
  <c r="E20" i="2" l="1"/>
  <c r="B35" i="2"/>
</calcChain>
</file>

<file path=xl/sharedStrings.xml><?xml version="1.0" encoding="utf-8"?>
<sst xmlns="http://schemas.openxmlformats.org/spreadsheetml/2006/main" count="32" uniqueCount="29">
  <si>
    <t>TOTAL</t>
  </si>
  <si>
    <t>Nº ASPIRANTES APROBADOS CUPO DISCAPACIDAD</t>
  </si>
  <si>
    <t>1. OFERTA DE EMPLEO PÚBLICO</t>
  </si>
  <si>
    <t>MUJERES</t>
  </si>
  <si>
    <t>HOMBRES</t>
  </si>
  <si>
    <t>Nº GLOBAL ASPIRANTES APROBADOS</t>
  </si>
  <si>
    <t>Nº PLAZAS DE ADMINISTRACION Y SERVICIOS</t>
  </si>
  <si>
    <t>Nº PLAZAS DE PERSONAL DOCENTE</t>
  </si>
  <si>
    <t>Nº PLAZAS DE PERSONAL INSTITUCIONES SANITARIAS</t>
  </si>
  <si>
    <t>Nº TOTAL PLAZAS</t>
  </si>
  <si>
    <t>Nº PLAZAS DE ADMINISTRACIÓN Y SERVICIOS</t>
  </si>
  <si>
    <t>Nº TOTAL DE PLAZAS</t>
  </si>
  <si>
    <t>OFERTA DE EMPLEO PÚBLICO</t>
  </si>
  <si>
    <t>Nº DE EXÁMENES REALIZADOS</t>
  </si>
  <si>
    <t>Nº GLOBAL ASPIRANTES CONVOCADOS</t>
  </si>
  <si>
    <t>PRESENTADOS</t>
  </si>
  <si>
    <t>NO PRESENTADOS</t>
  </si>
  <si>
    <t>Nº CONVOCATORIAS FINALIZADAS</t>
  </si>
  <si>
    <t>FUNCIONARIZACIÓN</t>
  </si>
  <si>
    <t>ACCESO LIBRE</t>
  </si>
  <si>
    <t>PROMOCIÓN INTERNA</t>
  </si>
  <si>
    <t>Nº DE PLAZAS CONVOCADAS</t>
  </si>
  <si>
    <t>Nº DE SOLICITUDES PRESENTADAS</t>
  </si>
  <si>
    <t>1.2. EVOLUCIÓN OFERTA DE EMPLEO PÚBLICO</t>
  </si>
  <si>
    <t>2.2. EXÁMENES CELEBRADOS</t>
  </si>
  <si>
    <t>2.3. COMPOSICIÓN DE LOS TRIBUNALES DE SELECCIÓN POR  GÉNERO</t>
  </si>
  <si>
    <t>2.4. CONVOCATORIAS FINALIZADAS</t>
  </si>
  <si>
    <t xml:space="preserve">2.  PROCESOS SELECTIVOS DE ADMINISTRACIÓN Y SERVICIOS </t>
  </si>
  <si>
    <t>2.1. PROCESOS Y PLAZAS CONVOCADAS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</si>
</sst>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rgb="FF6666CC"/>
        </stop>
        <stop position="1">
          <color rgb="FF6699CC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right" inden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horizontal="right" indent="1"/>
    </xf>
    <xf numFmtId="0" fontId="7" fillId="0" borderId="0" xfId="0" applyFont="1" applyBorder="1"/>
    <xf numFmtId="0" fontId="1" fillId="0" borderId="0" xfId="0" applyFont="1" applyFill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/>
    <xf numFmtId="0" fontId="10" fillId="0" borderId="0" xfId="0" applyFont="1" applyBorder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0" fillId="0" borderId="4" xfId="0" applyBorder="1"/>
    <xf numFmtId="0" fontId="11" fillId="0" borderId="0" xfId="0" applyFont="1" applyBorder="1"/>
    <xf numFmtId="0" fontId="13" fillId="0" borderId="0" xfId="0" applyFont="1" applyBorder="1" applyAlignment="1">
      <alignment vertical="top"/>
    </xf>
    <xf numFmtId="0" fontId="0" fillId="0" borderId="0" xfId="0" applyBorder="1" applyAlignment="1"/>
    <xf numFmtId="0" fontId="14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4" fontId="0" fillId="0" borderId="0" xfId="2" applyNumberFormat="1" applyFont="1" applyBorder="1"/>
    <xf numFmtId="164" fontId="0" fillId="0" borderId="0" xfId="0" applyNumberFormat="1" applyBorder="1"/>
    <xf numFmtId="0" fontId="17" fillId="0" borderId="0" xfId="0" applyFont="1" applyBorder="1"/>
    <xf numFmtId="0" fontId="9" fillId="0" borderId="0" xfId="0" applyFont="1" applyBorder="1"/>
    <xf numFmtId="1" fontId="0" fillId="0" borderId="0" xfId="1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0" fontId="18" fillId="0" borderId="0" xfId="0" applyFont="1" applyBorder="1"/>
    <xf numFmtId="0" fontId="19" fillId="0" borderId="0" xfId="0" applyFont="1"/>
    <xf numFmtId="3" fontId="0" fillId="0" borderId="5" xfId="0" applyNumberFormat="1" applyFont="1" applyBorder="1" applyAlignment="1">
      <alignment horizontal="center" vertical="center"/>
    </xf>
    <xf numFmtId="0" fontId="20" fillId="0" borderId="0" xfId="0" applyFont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ES" sz="1100">
                <a:latin typeface="+mn-lt"/>
              </a:rPr>
              <a:t>EVOLUCIÓN DE LA OFERTA DE EMPLEO PÚBLICO </a:t>
            </a:r>
          </a:p>
        </c:rich>
      </c:tx>
      <c:layout>
        <c:manualLayout>
          <c:xMode val="edge"/>
          <c:yMode val="edge"/>
          <c:x val="0.1049904532373705"/>
          <c:y val="3.832738351435974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26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73388560684368E-2"/>
          <c:y val="0.22580726668817128"/>
          <c:w val="0.83813023245193818"/>
          <c:h val="0.66398089133307492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cat>
            <c:numRef>
              <c:f>OEP!$A$20:$A$34</c:f>
              <c:numCache>
                <c:formatCode>General</c:formatCode>
                <c:ptCount val="15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OEP!$E$20:$E$34</c:f>
              <c:numCache>
                <c:formatCode>#,##0</c:formatCode>
                <c:ptCount val="15"/>
                <c:pt idx="0">
                  <c:v>7362</c:v>
                </c:pt>
                <c:pt idx="1">
                  <c:v>10934</c:v>
                </c:pt>
                <c:pt idx="2">
                  <c:v>645</c:v>
                </c:pt>
                <c:pt idx="3">
                  <c:v>190</c:v>
                </c:pt>
                <c:pt idx="4">
                  <c:v>449</c:v>
                </c:pt>
                <c:pt idx="5">
                  <c:v>624</c:v>
                </c:pt>
                <c:pt idx="6">
                  <c:v>2163</c:v>
                </c:pt>
                <c:pt idx="7">
                  <c:v>3907</c:v>
                </c:pt>
                <c:pt idx="8">
                  <c:v>25072</c:v>
                </c:pt>
                <c:pt idx="9">
                  <c:v>16047</c:v>
                </c:pt>
                <c:pt idx="10">
                  <c:v>10114</c:v>
                </c:pt>
                <c:pt idx="11">
                  <c:v>6159</c:v>
                </c:pt>
                <c:pt idx="12">
                  <c:v>10089</c:v>
                </c:pt>
                <c:pt idx="13">
                  <c:v>16838</c:v>
                </c:pt>
                <c:pt idx="14">
                  <c:v>10328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5-4B51-BA3D-7FA21733C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gapDepth val="90"/>
        <c:shape val="box"/>
        <c:axId val="758695112"/>
        <c:axId val="758695896"/>
        <c:axId val="760544896"/>
      </c:bar3DChart>
      <c:catAx>
        <c:axId val="758695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8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58695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112"/>
        <c:crosses val="autoZero"/>
        <c:crossBetween val="between"/>
      </c:valAx>
      <c:serAx>
        <c:axId val="7605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896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ES">
                <a:latin typeface="+mn-lt"/>
              </a:rPr>
              <a:t>EVOLUCIÓN DE LA</a:t>
            </a:r>
            <a:r>
              <a:rPr lang="es-ES" baseline="0">
                <a:latin typeface="+mn-lt"/>
              </a:rPr>
              <a:t> </a:t>
            </a:r>
            <a:r>
              <a:rPr lang="es-ES">
                <a:latin typeface="+mn-lt"/>
              </a:rPr>
              <a:t>O.E.P. POR</a:t>
            </a:r>
            <a:r>
              <a:rPr lang="es-ES" baseline="0">
                <a:latin typeface="+mn-lt"/>
              </a:rPr>
              <a:t> COLECTIVOS</a:t>
            </a:r>
            <a:r>
              <a:rPr lang="es-ES">
                <a:latin typeface="+mn-lt"/>
              </a:rPr>
              <a:t> </a:t>
            </a:r>
          </a:p>
        </c:rich>
      </c:tx>
      <c:layout>
        <c:manualLayout>
          <c:xMode val="edge"/>
          <c:yMode val="edge"/>
          <c:x val="0.14227044454088908"/>
          <c:y val="1.9531117932292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805931676098488E-2"/>
          <c:y val="0.12109398096843904"/>
          <c:w val="0.83009807116826173"/>
          <c:h val="0.57812610268803155"/>
        </c:manualLayout>
      </c:layout>
      <c:lineChart>
        <c:grouping val="stacked"/>
        <c:varyColors val="0"/>
        <c:ser>
          <c:idx val="1"/>
          <c:order val="0"/>
          <c:tx>
            <c:strRef>
              <c:f>OEP!$B$19</c:f>
              <c:strCache>
                <c:ptCount val="1"/>
                <c:pt idx="0">
                  <c:v>Nº PLAZAS DE ADMINISTRACIÓN Y SERVICIOS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OEP!$A$20:$A$34</c:f>
              <c:numCache>
                <c:formatCode>General</c:formatCode>
                <c:ptCount val="15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OEP!$B$20:$B$34</c:f>
              <c:numCache>
                <c:formatCode>#,##0</c:formatCode>
                <c:ptCount val="15"/>
                <c:pt idx="0">
                  <c:v>3142</c:v>
                </c:pt>
                <c:pt idx="1">
                  <c:v>837</c:v>
                </c:pt>
                <c:pt idx="2">
                  <c:v>156</c:v>
                </c:pt>
                <c:pt idx="3">
                  <c:v>0</c:v>
                </c:pt>
                <c:pt idx="4">
                  <c:v>69</c:v>
                </c:pt>
                <c:pt idx="5">
                  <c:v>262</c:v>
                </c:pt>
                <c:pt idx="6">
                  <c:v>702</c:v>
                </c:pt>
                <c:pt idx="7">
                  <c:v>1364</c:v>
                </c:pt>
                <c:pt idx="8">
                  <c:v>6293</c:v>
                </c:pt>
                <c:pt idx="9">
                  <c:v>6279</c:v>
                </c:pt>
                <c:pt idx="10">
                  <c:v>2237</c:v>
                </c:pt>
                <c:pt idx="11">
                  <c:v>2266</c:v>
                </c:pt>
                <c:pt idx="12">
                  <c:v>4376</c:v>
                </c:pt>
                <c:pt idx="13">
                  <c:v>2348</c:v>
                </c:pt>
                <c:pt idx="1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B-412C-9C02-8284EBAE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40568"/>
        <c:axId val="757839392"/>
      </c:lineChart>
      <c:lineChart>
        <c:grouping val="standard"/>
        <c:varyColors val="0"/>
        <c:ser>
          <c:idx val="2"/>
          <c:order val="1"/>
          <c:tx>
            <c:strRef>
              <c:f>OEP!$C$19</c:f>
              <c:strCache>
                <c:ptCount val="1"/>
                <c:pt idx="0">
                  <c:v>Nº PLAZAS DE PERSONAL DOCENTE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OEP!$C$20:$C$34</c:f>
              <c:numCache>
                <c:formatCode>#,##0</c:formatCode>
                <c:ptCount val="15"/>
                <c:pt idx="0">
                  <c:v>2000</c:v>
                </c:pt>
                <c:pt idx="1">
                  <c:v>4955</c:v>
                </c:pt>
                <c:pt idx="2">
                  <c:v>489</c:v>
                </c:pt>
                <c:pt idx="3">
                  <c:v>190</c:v>
                </c:pt>
                <c:pt idx="4">
                  <c:v>380</c:v>
                </c:pt>
                <c:pt idx="5">
                  <c:v>212</c:v>
                </c:pt>
                <c:pt idx="6">
                  <c:v>660</c:v>
                </c:pt>
                <c:pt idx="7">
                  <c:v>1500</c:v>
                </c:pt>
                <c:pt idx="8">
                  <c:v>5457</c:v>
                </c:pt>
                <c:pt idx="9">
                  <c:v>2153</c:v>
                </c:pt>
                <c:pt idx="10">
                  <c:v>4738</c:v>
                </c:pt>
                <c:pt idx="11">
                  <c:v>1657</c:v>
                </c:pt>
                <c:pt idx="12">
                  <c:v>3459</c:v>
                </c:pt>
                <c:pt idx="13">
                  <c:v>2228</c:v>
                </c:pt>
                <c:pt idx="14">
                  <c:v>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B-412C-9C02-8284EBAE1BE7}"/>
            </c:ext>
          </c:extLst>
        </c:ser>
        <c:ser>
          <c:idx val="3"/>
          <c:order val="2"/>
          <c:tx>
            <c:strRef>
              <c:f>OEP!$D$19</c:f>
              <c:strCache>
                <c:ptCount val="1"/>
                <c:pt idx="0">
                  <c:v>Nº PLAZAS DE PERSONAL INSTITUCIONES SANITARIAS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OEP!$D$20:$D$34</c:f>
              <c:numCache>
                <c:formatCode>#,##0</c:formatCode>
                <c:ptCount val="15"/>
                <c:pt idx="0">
                  <c:v>2220</c:v>
                </c:pt>
                <c:pt idx="1">
                  <c:v>5142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150</c:v>
                </c:pt>
                <c:pt idx="6">
                  <c:v>801</c:v>
                </c:pt>
                <c:pt idx="7">
                  <c:v>1043</c:v>
                </c:pt>
                <c:pt idx="8">
                  <c:v>13322</c:v>
                </c:pt>
                <c:pt idx="9">
                  <c:v>7615</c:v>
                </c:pt>
                <c:pt idx="10">
                  <c:v>3139</c:v>
                </c:pt>
                <c:pt idx="11">
                  <c:v>2236</c:v>
                </c:pt>
                <c:pt idx="12">
                  <c:v>2254</c:v>
                </c:pt>
                <c:pt idx="13">
                  <c:v>12262</c:v>
                </c:pt>
                <c:pt idx="14">
                  <c:v>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B-412C-9C02-8284EBAE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40960"/>
        <c:axId val="757841744"/>
      </c:lineChart>
      <c:catAx>
        <c:axId val="757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62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783939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75783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7840568"/>
        <c:crosses val="autoZero"/>
        <c:crossBetween val="midCat"/>
        <c:majorUnit val="1000"/>
        <c:minorUnit val="13.712999999999999"/>
      </c:valAx>
      <c:catAx>
        <c:axId val="7578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41744"/>
        <c:crosses val="autoZero"/>
        <c:auto val="1"/>
        <c:lblAlgn val="ctr"/>
        <c:lblOffset val="100"/>
        <c:noMultiLvlLbl val="0"/>
      </c:catAx>
      <c:valAx>
        <c:axId val="75784174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757840960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078049742738309E-2"/>
          <c:y val="0.7841260841036175"/>
          <c:w val="0.8770498384943517"/>
          <c:h val="0.215297673780065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OFERTA DE EMPLEO PÚBLICO 2023</a:t>
            </a:r>
          </a:p>
        </c:rich>
      </c:tx>
      <c:layout>
        <c:manualLayout>
          <c:xMode val="edge"/>
          <c:yMode val="edge"/>
          <c:x val="0.18454694368023275"/>
          <c:y val="5.434792982892948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8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271177879624551E-2"/>
          <c:y val="0.24597312564190346"/>
          <c:w val="0.95305164319248825"/>
          <c:h val="0.40303544374026418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150-4B0B-9C36-C6D395D50DAA}"/>
              </c:ext>
            </c:extLst>
          </c:dPt>
          <c:dPt>
            <c:idx val="1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50-4B0B-9C36-C6D395D50DAA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50-4B0B-9C36-C6D395D50D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OEP!$A$6:$C$6</c:f>
              <c:strCache>
                <c:ptCount val="3"/>
                <c:pt idx="0">
                  <c:v>Nº PLAZAS DE ADMINISTRACION Y SERVICIOS</c:v>
                </c:pt>
                <c:pt idx="1">
                  <c:v>Nº PLAZAS DE PERSONAL DOCENTE</c:v>
                </c:pt>
                <c:pt idx="2">
                  <c:v>Nº PLAZAS DE PERSONAL INSTITUCIONES SANITARIAS</c:v>
                </c:pt>
              </c:strCache>
            </c:strRef>
          </c:cat>
          <c:val>
            <c:numRef>
              <c:f>OEP!$A$7:$C$7</c:f>
              <c:numCache>
                <c:formatCode>#,##0</c:formatCode>
                <c:ptCount val="3"/>
                <c:pt idx="0">
                  <c:v>974</c:v>
                </c:pt>
                <c:pt idx="1">
                  <c:v>2336</c:v>
                </c:pt>
                <c:pt idx="2">
                  <c:v>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0-4B0B-9C36-C6D395D50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5015634771732333E-2"/>
          <c:y val="0.70807480259289557"/>
          <c:w val="0.9530961772367571"/>
          <c:h val="0.2515528903948445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COMPOSICIÓN DE TRIBUNALES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AB-4965-B66F-07D247FDBB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AB-4965-B66F-07D247FDBB8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E360338-0B38-4FD3-AD62-0941E1B585A9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0E86510D-8A0B-41D2-BFE5-B6358640A100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AB-4965-B66F-07D247FDBB8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5CC3F27-632E-42A5-B088-C8E4E5BBA744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00753739-73FE-42D6-8CF8-20F2076CF698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39025298727613"/>
                      <c:h val="0.182543534227737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AB-4965-B66F-07D247FDB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PAS!$B$47:$C$47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PAS!$B$48:$C$48</c:f>
              <c:numCache>
                <c:formatCode>0</c:formatCode>
                <c:ptCount val="2"/>
                <c:pt idx="0">
                  <c:v>461</c:v>
                </c:pt>
                <c:pt idx="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B-4965-B66F-07D247FDBB8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ASPIRANTES</a:t>
            </a:r>
            <a:r>
              <a:rPr lang="es-ES" b="1" baseline="0">
                <a:solidFill>
                  <a:sysClr val="windowText" lastClr="000000"/>
                </a:solidFill>
              </a:rPr>
              <a:t> CONVOCADOS 2023</a:t>
            </a:r>
            <a:endParaRPr lang="es-E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94444444444444"/>
          <c:y val="0.22666375036453776"/>
          <c:w val="0.81388888888888888"/>
          <c:h val="0.66745953630796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55-4E5C-96A4-5C6821B135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155-4E5C-96A4-5C6821B135D0}"/>
              </c:ext>
            </c:extLst>
          </c:dPt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28338574764587"/>
                      <c:h val="0.182711447325422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155-4E5C-96A4-5C6821B135D0}"/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19302158365235"/>
                      <c:h val="0.20809741769118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155-4E5C-96A4-5C6821B135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PAS!$C$27:$D$27</c:f>
              <c:strCache>
                <c:ptCount val="2"/>
                <c:pt idx="0">
                  <c:v>PRESENTADOS</c:v>
                </c:pt>
                <c:pt idx="1">
                  <c:v>NO PRESENTADOS</c:v>
                </c:pt>
              </c:strCache>
            </c:strRef>
          </c:cat>
          <c:val>
            <c:numRef>
              <c:f>PAS!$C$28:$D$28</c:f>
              <c:numCache>
                <c:formatCode>_-* #,##0_-;\-* #,##0_-;_-* "-"??_-;_-@_-</c:formatCode>
                <c:ptCount val="2"/>
                <c:pt idx="0">
                  <c:v>32473</c:v>
                </c:pt>
                <c:pt idx="1">
                  <c:v>34495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5-4E5C-96A4-5C6821B135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PROCESOS</a:t>
            </a:r>
            <a:r>
              <a:rPr lang="es-ES" b="1" baseline="0">
                <a:solidFill>
                  <a:sysClr val="windowText" lastClr="000000"/>
                </a:solidFill>
              </a:rPr>
              <a:t> CONVOCADOS EN 2023</a:t>
            </a:r>
            <a:endParaRPr lang="es-E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433980532444961E-2"/>
          <c:y val="0.13183077767259921"/>
          <c:w val="0.85316470252622667"/>
          <c:h val="0.732642896991668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B7-437A-9D9E-CC3537E6B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B7-437A-9D9E-CC3537E6BF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CEB-42E9-942D-25CEF94530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EB-42E9-942D-25CEF94530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3B7-437A-9D9E-CC3537E6BF21}"/>
              </c:ext>
            </c:extLst>
          </c:dPt>
          <c:dLbls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92638193812164"/>
                      <c:h val="0.10650285009501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CEB-42E9-942D-25CEF945303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6094343135835"/>
                      <c:h val="0.111040862290316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EB-42E9-942D-25CEF9453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PAS!$A$7:$C$7</c:f>
              <c:strCache>
                <c:ptCount val="3"/>
                <c:pt idx="0">
                  <c:v>ACCESO LIBRE</c:v>
                </c:pt>
                <c:pt idx="1">
                  <c:v>PROMOCIÓN INTERNA</c:v>
                </c:pt>
                <c:pt idx="2">
                  <c:v>FUNCIONARIZACIÓN</c:v>
                </c:pt>
              </c:strCache>
            </c:strRef>
          </c:cat>
          <c:val>
            <c:numRef>
              <c:f>PAS!$A$8:$C$8</c:f>
              <c:numCache>
                <c:formatCode>General</c:formatCode>
                <c:ptCount val="3"/>
                <c:pt idx="0">
                  <c:v>39</c:v>
                </c:pt>
                <c:pt idx="1">
                  <c:v>27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B-42E9-942D-25CEF94530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68580</xdr:rowOff>
    </xdr:from>
    <xdr:to>
      <xdr:col>4</xdr:col>
      <xdr:colOff>7620</xdr:colOff>
      <xdr:row>48</xdr:row>
      <xdr:rowOff>171450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49</xdr:row>
      <xdr:rowOff>91439</xdr:rowOff>
    </xdr:from>
    <xdr:to>
      <xdr:col>3</xdr:col>
      <xdr:colOff>1304925</xdr:colOff>
      <xdr:row>66</xdr:row>
      <xdr:rowOff>104774</xdr:rowOff>
    </xdr:to>
    <xdr:graphicFrame macro="">
      <xdr:nvGraphicFramePr>
        <xdr:cNvPr id="10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7</xdr:row>
      <xdr:rowOff>220981</xdr:rowOff>
    </xdr:from>
    <xdr:to>
      <xdr:col>3</xdr:col>
      <xdr:colOff>552450</xdr:colOff>
      <xdr:row>15</xdr:row>
      <xdr:rowOff>171451</xdr:rowOff>
    </xdr:to>
    <xdr:graphicFrame macro="">
      <xdr:nvGraphicFramePr>
        <xdr:cNvPr id="102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1315780</xdr:colOff>
      <xdr:row>48</xdr:row>
      <xdr:rowOff>187671</xdr:rowOff>
    </xdr:from>
    <xdr:to>
      <xdr:col>4</xdr:col>
      <xdr:colOff>19050</xdr:colOff>
      <xdr:row>61</xdr:row>
      <xdr:rowOff>180975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770177</xdr:colOff>
      <xdr:row>28</xdr:row>
      <xdr:rowOff>120967</xdr:rowOff>
    </xdr:from>
    <xdr:to>
      <xdr:col>2</xdr:col>
      <xdr:colOff>1314450</xdr:colOff>
      <xdr:row>40</xdr:row>
      <xdr:rowOff>190189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192054</xdr:colOff>
      <xdr:row>9</xdr:row>
      <xdr:rowOff>57728</xdr:rowOff>
    </xdr:from>
    <xdr:to>
      <xdr:col>3</xdr:col>
      <xdr:colOff>0</xdr:colOff>
      <xdr:row>22</xdr:row>
      <xdr:rowOff>162398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2" zoomScaleNormal="100" workbookViewId="0">
      <selection activeCell="I34" sqref="I34"/>
    </sheetView>
  </sheetViews>
  <sheetFormatPr baseColWidth="10" defaultColWidth="11" defaultRowHeight="15" x14ac:dyDescent="0.25"/>
  <cols>
    <col min="1" max="1" width="19.42578125" customWidth="1"/>
    <col min="2" max="4" width="19.7109375" customWidth="1"/>
    <col min="5" max="5" width="18.42578125" customWidth="1"/>
    <col min="6" max="255" width="11.5703125" customWidth="1"/>
  </cols>
  <sheetData>
    <row r="1" spans="1:6" ht="21" customHeight="1" x14ac:dyDescent="0.25">
      <c r="A1" s="2"/>
      <c r="B1" s="2"/>
      <c r="C1" s="2"/>
      <c r="D1" s="2"/>
      <c r="E1" s="2"/>
    </row>
    <row r="2" spans="1:6" ht="23.25" customHeight="1" x14ac:dyDescent="0.35">
      <c r="A2" s="40" t="s">
        <v>2</v>
      </c>
      <c r="B2" s="2"/>
      <c r="C2" s="2"/>
      <c r="D2" s="2"/>
      <c r="E2" s="2"/>
    </row>
    <row r="3" spans="1:6" ht="21" customHeight="1" x14ac:dyDescent="0.25">
      <c r="A3" s="2"/>
      <c r="B3" s="2"/>
      <c r="C3" s="2"/>
      <c r="D3" s="2"/>
      <c r="E3" s="2"/>
    </row>
    <row r="4" spans="1:6" ht="29.25" customHeight="1" x14ac:dyDescent="0.45">
      <c r="A4" s="39" t="s">
        <v>28</v>
      </c>
      <c r="B4" s="15"/>
      <c r="C4" s="15"/>
      <c r="D4" s="15"/>
      <c r="E4" s="15"/>
    </row>
    <row r="5" spans="1:6" ht="13.9" customHeight="1" x14ac:dyDescent="0.25">
      <c r="A5" s="14"/>
      <c r="B5" s="2"/>
      <c r="C5" s="2"/>
      <c r="D5" s="2"/>
      <c r="E5" s="2"/>
    </row>
    <row r="6" spans="1:6" ht="61.9" customHeigh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2"/>
    </row>
    <row r="7" spans="1:6" ht="31.9" customHeight="1" x14ac:dyDescent="0.25">
      <c r="A7" s="11">
        <f>B34</f>
        <v>974</v>
      </c>
      <c r="B7" s="11">
        <f>C34</f>
        <v>2336</v>
      </c>
      <c r="C7" s="22">
        <f>D34</f>
        <v>7018</v>
      </c>
      <c r="D7" s="11">
        <f>SUM(A7:C7)</f>
        <v>10328</v>
      </c>
      <c r="E7" s="2"/>
      <c r="F7" s="23"/>
    </row>
    <row r="8" spans="1:6" ht="20.45" customHeight="1" x14ac:dyDescent="0.25">
      <c r="A8" s="6"/>
      <c r="B8" s="6"/>
      <c r="C8" s="6"/>
      <c r="D8" s="7"/>
      <c r="E8" s="8"/>
    </row>
    <row r="9" spans="1:6" ht="20.45" customHeight="1" x14ac:dyDescent="0.25">
      <c r="A9" s="6"/>
      <c r="B9" s="6"/>
      <c r="C9" s="6"/>
      <c r="D9" s="7"/>
      <c r="E9" s="8"/>
    </row>
    <row r="10" spans="1:6" ht="25.15" customHeight="1" x14ac:dyDescent="0.25">
      <c r="A10" s="4"/>
      <c r="B10" s="4"/>
      <c r="C10" s="4"/>
      <c r="D10" s="5"/>
      <c r="E10" s="3"/>
    </row>
    <row r="11" spans="1:6" ht="25.15" customHeight="1" x14ac:dyDescent="0.25">
      <c r="A11" s="4"/>
      <c r="B11" s="4"/>
      <c r="C11" s="4"/>
      <c r="D11" s="5"/>
      <c r="E11" s="3"/>
    </row>
    <row r="12" spans="1:6" ht="25.15" customHeight="1" x14ac:dyDescent="0.25">
      <c r="A12" s="4"/>
      <c r="B12" s="4"/>
      <c r="C12" s="4"/>
      <c r="D12" s="5"/>
      <c r="E12" s="3"/>
    </row>
    <row r="13" spans="1:6" ht="25.15" customHeight="1" x14ac:dyDescent="0.25">
      <c r="A13" s="4"/>
      <c r="B13" s="4"/>
      <c r="C13" s="4"/>
      <c r="D13" s="5"/>
      <c r="E13" s="3"/>
    </row>
    <row r="14" spans="1:6" ht="25.15" customHeight="1" x14ac:dyDescent="0.25">
      <c r="A14" s="4"/>
      <c r="B14" s="4"/>
      <c r="C14" s="4"/>
      <c r="D14" s="5"/>
      <c r="E14" s="3"/>
    </row>
    <row r="15" spans="1:6" ht="25.15" customHeight="1" x14ac:dyDescent="0.25">
      <c r="A15" s="4"/>
      <c r="B15" s="4"/>
      <c r="C15" s="4"/>
      <c r="D15" s="5"/>
      <c r="E15" s="3"/>
    </row>
    <row r="16" spans="1:6" ht="25.15" customHeight="1" x14ac:dyDescent="0.25">
      <c r="A16" s="4"/>
      <c r="B16" s="4"/>
      <c r="C16" s="4"/>
      <c r="D16" s="5"/>
      <c r="E16" s="3"/>
    </row>
    <row r="17" spans="1:5" ht="26.45" customHeight="1" x14ac:dyDescent="0.45">
      <c r="A17" s="39" t="s">
        <v>23</v>
      </c>
      <c r="B17" s="15"/>
      <c r="C17" s="15"/>
      <c r="D17" s="15"/>
      <c r="E17" s="7"/>
    </row>
    <row r="18" spans="1:5" ht="15.6" customHeight="1" x14ac:dyDescent="0.25">
      <c r="A18" s="14"/>
      <c r="B18" s="10"/>
      <c r="C18" s="10"/>
      <c r="D18" s="10"/>
      <c r="E18" s="10"/>
    </row>
    <row r="19" spans="1:5" ht="60" x14ac:dyDescent="0.25">
      <c r="A19" s="18" t="s">
        <v>12</v>
      </c>
      <c r="B19" s="18" t="s">
        <v>10</v>
      </c>
      <c r="C19" s="18" t="s">
        <v>7</v>
      </c>
      <c r="D19" s="18" t="s">
        <v>8</v>
      </c>
      <c r="E19" s="18" t="s">
        <v>11</v>
      </c>
    </row>
    <row r="20" spans="1:5" ht="16.7" customHeight="1" x14ac:dyDescent="0.25">
      <c r="A20" s="13">
        <v>2007</v>
      </c>
      <c r="B20" s="11">
        <f>3834-C20+1308</f>
        <v>3142</v>
      </c>
      <c r="C20" s="11">
        <f>1160+40+100+500+200</f>
        <v>2000</v>
      </c>
      <c r="D20" s="11">
        <v>2220</v>
      </c>
      <c r="E20" s="11">
        <f t="shared" ref="E20:E29" si="0">SUM(B20:D20)</f>
        <v>7362</v>
      </c>
    </row>
    <row r="21" spans="1:5" ht="16.7" customHeight="1" x14ac:dyDescent="0.25">
      <c r="A21" s="13">
        <v>2009</v>
      </c>
      <c r="B21" s="11">
        <v>837</v>
      </c>
      <c r="C21" s="11">
        <v>4955</v>
      </c>
      <c r="D21" s="11">
        <v>5142</v>
      </c>
      <c r="E21" s="11">
        <f t="shared" si="0"/>
        <v>10934</v>
      </c>
    </row>
    <row r="22" spans="1:5" ht="16.7" customHeight="1" x14ac:dyDescent="0.25">
      <c r="A22" s="13">
        <v>2011</v>
      </c>
      <c r="B22" s="11">
        <v>156</v>
      </c>
      <c r="C22" s="11">
        <v>489</v>
      </c>
      <c r="D22" s="11">
        <v>0</v>
      </c>
      <c r="E22" s="11">
        <f t="shared" si="0"/>
        <v>645</v>
      </c>
    </row>
    <row r="23" spans="1:5" ht="16.7" customHeight="1" x14ac:dyDescent="0.25">
      <c r="A23" s="13">
        <v>2012</v>
      </c>
      <c r="B23" s="11">
        <v>0</v>
      </c>
      <c r="C23" s="11">
        <v>190</v>
      </c>
      <c r="D23" s="11">
        <v>0</v>
      </c>
      <c r="E23" s="11">
        <f t="shared" si="0"/>
        <v>190</v>
      </c>
    </row>
    <row r="24" spans="1:5" ht="16.7" customHeight="1" x14ac:dyDescent="0.25">
      <c r="A24" s="13">
        <v>2013</v>
      </c>
      <c r="B24" s="11">
        <v>69</v>
      </c>
      <c r="C24" s="11">
        <v>380</v>
      </c>
      <c r="D24" s="11">
        <v>0</v>
      </c>
      <c r="E24" s="11">
        <f t="shared" si="0"/>
        <v>449</v>
      </c>
    </row>
    <row r="25" spans="1:5" ht="16.7" customHeight="1" x14ac:dyDescent="0.25">
      <c r="A25" s="13">
        <v>2014</v>
      </c>
      <c r="B25" s="11">
        <v>262</v>
      </c>
      <c r="C25" s="11">
        <v>212</v>
      </c>
      <c r="D25" s="11">
        <v>150</v>
      </c>
      <c r="E25" s="11">
        <f t="shared" si="0"/>
        <v>624</v>
      </c>
    </row>
    <row r="26" spans="1:5" ht="16.7" customHeight="1" x14ac:dyDescent="0.25">
      <c r="A26" s="13">
        <v>2015</v>
      </c>
      <c r="B26" s="11">
        <f>596+106</f>
        <v>702</v>
      </c>
      <c r="C26" s="11">
        <v>660</v>
      </c>
      <c r="D26" s="11">
        <v>801</v>
      </c>
      <c r="E26" s="11">
        <f t="shared" si="0"/>
        <v>2163</v>
      </c>
    </row>
    <row r="27" spans="1:5" ht="16.7" customHeight="1" x14ac:dyDescent="0.25">
      <c r="A27" s="13">
        <v>2016</v>
      </c>
      <c r="B27" s="11">
        <f>1118+246</f>
        <v>1364</v>
      </c>
      <c r="C27" s="11">
        <v>1500</v>
      </c>
      <c r="D27" s="11">
        <v>1043</v>
      </c>
      <c r="E27" s="11">
        <f t="shared" si="0"/>
        <v>3907</v>
      </c>
    </row>
    <row r="28" spans="1:5" ht="16.7" customHeight="1" x14ac:dyDescent="0.25">
      <c r="A28" s="13">
        <v>2017</v>
      </c>
      <c r="B28" s="11">
        <f>1024+78+976+7+342+3866</f>
        <v>6293</v>
      </c>
      <c r="C28" s="21">
        <f>1400+4057</f>
        <v>5457</v>
      </c>
      <c r="D28" s="11">
        <f>1658+11664</f>
        <v>13322</v>
      </c>
      <c r="E28" s="11">
        <f t="shared" si="0"/>
        <v>25072</v>
      </c>
    </row>
    <row r="29" spans="1:5" ht="16.7" customHeight="1" x14ac:dyDescent="0.25">
      <c r="A29" s="13">
        <v>2018</v>
      </c>
      <c r="B29" s="11">
        <v>6279</v>
      </c>
      <c r="C29" s="21">
        <v>2153</v>
      </c>
      <c r="D29" s="11">
        <v>7615</v>
      </c>
      <c r="E29" s="11">
        <f t="shared" si="0"/>
        <v>16047</v>
      </c>
    </row>
    <row r="30" spans="1:5" ht="17.25" customHeight="1" x14ac:dyDescent="0.25">
      <c r="A30" s="13">
        <v>2019</v>
      </c>
      <c r="B30" s="19">
        <v>2237</v>
      </c>
      <c r="C30" s="20">
        <v>4738</v>
      </c>
      <c r="D30" s="22">
        <f>2321+22+15+781</f>
        <v>3139</v>
      </c>
      <c r="E30" s="11">
        <f>SUM(B30:D30)</f>
        <v>10114</v>
      </c>
    </row>
    <row r="31" spans="1:5" ht="16.7" customHeight="1" x14ac:dyDescent="0.25">
      <c r="A31" s="13">
        <v>2020</v>
      </c>
      <c r="B31" s="19">
        <v>2266</v>
      </c>
      <c r="C31" s="20">
        <v>1657</v>
      </c>
      <c r="D31" s="22">
        <v>2236</v>
      </c>
      <c r="E31" s="11">
        <v>6159</v>
      </c>
    </row>
    <row r="32" spans="1:5" ht="16.7" customHeight="1" x14ac:dyDescent="0.25">
      <c r="A32" s="13">
        <v>2021</v>
      </c>
      <c r="B32" s="19">
        <v>4376</v>
      </c>
      <c r="C32" s="20">
        <v>3459</v>
      </c>
      <c r="D32" s="22">
        <v>2254</v>
      </c>
      <c r="E32" s="11">
        <f>SUM(B32:D32)</f>
        <v>10089</v>
      </c>
    </row>
    <row r="33" spans="1:7" ht="16.7" customHeight="1" x14ac:dyDescent="0.25">
      <c r="A33" s="13">
        <v>2022</v>
      </c>
      <c r="B33" s="19">
        <v>2348</v>
      </c>
      <c r="C33" s="20">
        <v>2228</v>
      </c>
      <c r="D33" s="22">
        <v>12262</v>
      </c>
      <c r="E33" s="11">
        <f>SUM(B33:D33)</f>
        <v>16838</v>
      </c>
    </row>
    <row r="34" spans="1:7" ht="16.7" customHeight="1" x14ac:dyDescent="0.25">
      <c r="A34" s="13">
        <v>2023</v>
      </c>
      <c r="B34" s="19">
        <f>493+120+5+306+50</f>
        <v>974</v>
      </c>
      <c r="C34" s="20">
        <v>2336</v>
      </c>
      <c r="D34" s="41">
        <v>7018</v>
      </c>
      <c r="E34" s="11">
        <f>SUM(B34:D34)</f>
        <v>10328</v>
      </c>
      <c r="G34" s="23"/>
    </row>
    <row r="35" spans="1:7" ht="16.7" customHeight="1" x14ac:dyDescent="0.25">
      <c r="A35" s="16" t="s">
        <v>0</v>
      </c>
      <c r="B35" s="17">
        <f>SUM(B20:B33)</f>
        <v>30331</v>
      </c>
      <c r="C35" s="17">
        <f>SUM(C20:C33)</f>
        <v>30078</v>
      </c>
      <c r="D35" s="25">
        <f>SUM(D20:D34)</f>
        <v>57202</v>
      </c>
      <c r="E35" s="17">
        <f>SUM(E20:E33)</f>
        <v>110593</v>
      </c>
    </row>
    <row r="36" spans="1:7" x14ac:dyDescent="0.25">
      <c r="A36" s="1"/>
      <c r="D36" s="26"/>
      <c r="G36" s="23"/>
    </row>
    <row r="43" spans="1:7" ht="9" customHeight="1" x14ac:dyDescent="0.25"/>
    <row r="44" spans="1:7" ht="21.75" customHeight="1" x14ac:dyDescent="0.25"/>
  </sheetData>
  <printOptions horizontalCentered="1"/>
  <pageMargins left="0.31496062992125984" right="0.31496062992125984" top="0.31496062992125984" bottom="0.15748031496062992" header="0.31496062992125984" footer="0.31496062992125984"/>
  <pageSetup paperSize="9" orientation="portrait" r:id="rId1"/>
  <headerFooter>
    <oddFooter>&amp;C&amp;8Página &amp;P de &amp;N</oddFooter>
  </headerFooter>
  <rowBreaks count="1" manualBreakCount="1">
    <brk id="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8"/>
  <sheetViews>
    <sheetView topLeftCell="A40" zoomScaleNormal="100" zoomScalePageLayoutView="93" workbookViewId="0">
      <selection activeCell="F69" sqref="F69"/>
    </sheetView>
  </sheetViews>
  <sheetFormatPr baseColWidth="10" defaultRowHeight="15" x14ac:dyDescent="0.25"/>
  <cols>
    <col min="1" max="4" width="20" customWidth="1"/>
    <col min="5" max="6" width="13.5703125" customWidth="1"/>
  </cols>
  <sheetData>
    <row r="1" spans="1:11" x14ac:dyDescent="0.25">
      <c r="A1" s="7"/>
      <c r="B1" s="7"/>
      <c r="C1" s="7"/>
      <c r="D1" s="7"/>
      <c r="E1" s="7"/>
      <c r="F1" s="7"/>
    </row>
    <row r="2" spans="1:11" ht="28.5" x14ac:dyDescent="0.45">
      <c r="A2" s="27" t="s">
        <v>27</v>
      </c>
      <c r="B2" s="7"/>
      <c r="C2" s="7"/>
      <c r="D2" s="7"/>
      <c r="E2" s="7"/>
      <c r="F2" s="7"/>
    </row>
    <row r="3" spans="1:11" x14ac:dyDescent="0.25">
      <c r="A3" s="28"/>
      <c r="B3" s="7"/>
      <c r="C3" s="7"/>
      <c r="D3" s="7"/>
      <c r="E3" s="7"/>
      <c r="F3" s="7"/>
    </row>
    <row r="4" spans="1:11" ht="28.5" x14ac:dyDescent="0.45">
      <c r="A4" s="27" t="s">
        <v>28</v>
      </c>
      <c r="B4" s="15"/>
      <c r="C4" s="15"/>
      <c r="D4" s="7"/>
      <c r="E4" s="7"/>
      <c r="F4" s="7"/>
    </row>
    <row r="5" spans="1:11" ht="15.6" customHeight="1" x14ac:dyDescent="0.25">
      <c r="A5" s="29"/>
      <c r="B5" s="9"/>
      <c r="C5" s="9"/>
      <c r="D5" s="9"/>
      <c r="E5" s="9"/>
      <c r="F5" s="9"/>
    </row>
    <row r="6" spans="1:11" ht="15.6" customHeight="1" x14ac:dyDescent="0.25">
      <c r="A6" s="9"/>
      <c r="B6" s="9"/>
      <c r="C6" s="9"/>
      <c r="D6" s="9"/>
      <c r="E6" s="9"/>
      <c r="F6" s="9"/>
    </row>
    <row r="7" spans="1:11" ht="55.9" customHeight="1" x14ac:dyDescent="0.25">
      <c r="A7" s="18" t="s">
        <v>19</v>
      </c>
      <c r="B7" s="18" t="s">
        <v>20</v>
      </c>
      <c r="C7" s="18" t="s">
        <v>18</v>
      </c>
      <c r="D7" s="18" t="s">
        <v>21</v>
      </c>
      <c r="E7" s="18" t="s">
        <v>22</v>
      </c>
      <c r="F7" s="9"/>
    </row>
    <row r="8" spans="1:11" s="12" customFormat="1" ht="31.5" customHeight="1" x14ac:dyDescent="0.25">
      <c r="A8" s="13">
        <v>39</v>
      </c>
      <c r="B8" s="13">
        <v>27</v>
      </c>
      <c r="C8" s="13">
        <v>16</v>
      </c>
      <c r="D8" s="38">
        <v>3686</v>
      </c>
      <c r="E8" s="38">
        <v>62548</v>
      </c>
      <c r="F8" s="31"/>
      <c r="H8"/>
      <c r="I8"/>
      <c r="J8"/>
      <c r="K8"/>
    </row>
    <row r="9" spans="1:11" ht="15.6" customHeight="1" x14ac:dyDescent="0.25">
      <c r="A9" s="9"/>
      <c r="B9" s="9"/>
      <c r="C9" s="9"/>
      <c r="D9" s="9"/>
      <c r="E9" s="9"/>
      <c r="F9" s="9"/>
    </row>
    <row r="10" spans="1:11" ht="15.6" customHeight="1" x14ac:dyDescent="0.25">
      <c r="A10" s="9"/>
      <c r="B10" s="9"/>
      <c r="C10" s="9"/>
      <c r="D10" s="9"/>
      <c r="E10" s="9"/>
      <c r="F10" s="9"/>
    </row>
    <row r="11" spans="1:11" ht="15.6" customHeight="1" x14ac:dyDescent="0.25">
      <c r="A11" s="9"/>
      <c r="B11" s="9"/>
      <c r="C11" s="9"/>
      <c r="D11" s="9"/>
      <c r="E11" s="9"/>
      <c r="F11" s="9"/>
    </row>
    <row r="12" spans="1:11" ht="15.6" customHeight="1" x14ac:dyDescent="0.25">
      <c r="A12" s="9"/>
      <c r="B12" s="9"/>
      <c r="C12" s="9"/>
      <c r="D12" s="9"/>
      <c r="E12" s="9"/>
      <c r="F12" s="9"/>
    </row>
    <row r="13" spans="1:11" ht="15.6" customHeight="1" x14ac:dyDescent="0.25">
      <c r="A13" s="9"/>
      <c r="B13" s="9"/>
      <c r="C13" s="9"/>
      <c r="D13" s="9"/>
      <c r="E13" s="9"/>
      <c r="F13" s="9"/>
    </row>
    <row r="14" spans="1:11" ht="15.6" customHeight="1" x14ac:dyDescent="0.25">
      <c r="A14" s="9"/>
      <c r="B14" s="9"/>
      <c r="C14" s="9"/>
      <c r="D14" s="9"/>
      <c r="E14" s="9"/>
      <c r="F14" s="9"/>
    </row>
    <row r="15" spans="1:11" ht="15.6" customHeight="1" x14ac:dyDescent="0.25">
      <c r="A15" s="9"/>
      <c r="B15" s="9"/>
      <c r="C15" s="9"/>
      <c r="D15" s="9"/>
      <c r="E15" s="9"/>
      <c r="F15" s="9"/>
    </row>
    <row r="16" spans="1:11" ht="15.6" customHeight="1" x14ac:dyDescent="0.25">
      <c r="A16" s="9"/>
      <c r="B16" s="9"/>
      <c r="C16" s="9"/>
      <c r="D16" s="9"/>
      <c r="E16" s="9"/>
      <c r="F16" s="9"/>
    </row>
    <row r="17" spans="1:6" ht="15.6" customHeight="1" x14ac:dyDescent="0.25">
      <c r="A17" s="9"/>
      <c r="B17" s="9"/>
      <c r="C17" s="9"/>
      <c r="D17" s="9"/>
      <c r="E17" s="9"/>
      <c r="F17" s="9"/>
    </row>
    <row r="18" spans="1:6" x14ac:dyDescent="0.25">
      <c r="A18" s="32"/>
      <c r="B18" s="32"/>
      <c r="C18" s="32"/>
      <c r="D18" s="32"/>
      <c r="E18" s="32"/>
      <c r="F18" s="32"/>
    </row>
    <row r="19" spans="1:6" x14ac:dyDescent="0.25">
      <c r="A19" s="32"/>
      <c r="B19" s="32"/>
      <c r="C19" s="32"/>
      <c r="D19" s="32"/>
      <c r="E19" s="32"/>
      <c r="F19" s="32"/>
    </row>
    <row r="20" spans="1:6" ht="24" customHeight="1" x14ac:dyDescent="0.25">
      <c r="A20" s="7"/>
      <c r="B20" s="7"/>
      <c r="C20" s="7"/>
      <c r="D20" s="7"/>
      <c r="E20" s="7"/>
      <c r="F20" s="32"/>
    </row>
    <row r="21" spans="1:6" ht="13.9" customHeight="1" x14ac:dyDescent="0.25">
      <c r="A21" s="7"/>
      <c r="B21" s="7"/>
      <c r="C21" s="7"/>
      <c r="D21" s="7"/>
      <c r="E21" s="7"/>
      <c r="F21" s="32"/>
    </row>
    <row r="22" spans="1:6" ht="12" customHeight="1" x14ac:dyDescent="0.25">
      <c r="A22" s="7"/>
      <c r="B22" s="7"/>
      <c r="C22" s="7"/>
      <c r="D22" s="7"/>
      <c r="E22" s="7"/>
      <c r="F22" s="9"/>
    </row>
    <row r="23" spans="1:6" ht="18" customHeight="1" x14ac:dyDescent="0.25">
      <c r="A23" s="7"/>
      <c r="B23" s="7"/>
      <c r="C23" s="7"/>
      <c r="D23" s="7"/>
      <c r="E23" s="7"/>
      <c r="F23" s="9"/>
    </row>
    <row r="24" spans="1:6" x14ac:dyDescent="0.25">
      <c r="A24" s="7"/>
      <c r="B24" s="7"/>
      <c r="C24" s="7"/>
      <c r="D24" s="7"/>
      <c r="E24" s="7"/>
      <c r="F24" s="7"/>
    </row>
    <row r="25" spans="1:6" ht="28.5" x14ac:dyDescent="0.45">
      <c r="A25" s="27" t="s">
        <v>24</v>
      </c>
      <c r="B25" s="15"/>
      <c r="C25" s="15"/>
      <c r="D25" s="15"/>
      <c r="E25" s="15"/>
      <c r="F25" s="15"/>
    </row>
    <row r="26" spans="1:6" x14ac:dyDescent="0.25">
      <c r="A26" s="7"/>
      <c r="B26" s="7"/>
      <c r="C26" s="7"/>
      <c r="D26" s="7"/>
      <c r="E26" s="7"/>
      <c r="F26" s="7"/>
    </row>
    <row r="27" spans="1:6" ht="45" x14ac:dyDescent="0.25">
      <c r="A27" s="30" t="s">
        <v>13</v>
      </c>
      <c r="B27" s="30" t="s">
        <v>14</v>
      </c>
      <c r="C27" s="30" t="s">
        <v>15</v>
      </c>
      <c r="D27" s="30" t="s">
        <v>16</v>
      </c>
      <c r="E27" s="7"/>
      <c r="F27" s="7"/>
    </row>
    <row r="28" spans="1:6" x14ac:dyDescent="0.25">
      <c r="A28" s="7">
        <v>107</v>
      </c>
      <c r="B28" s="33">
        <v>66968</v>
      </c>
      <c r="C28" s="33">
        <v>32473</v>
      </c>
      <c r="D28" s="34">
        <f>B28-C28</f>
        <v>34495</v>
      </c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ht="17.25" customHeight="1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ht="28.5" x14ac:dyDescent="0.45">
      <c r="A44" s="42" t="s">
        <v>25</v>
      </c>
      <c r="B44" s="35"/>
      <c r="C44" s="35"/>
      <c r="D44" s="35"/>
      <c r="E44" s="35"/>
      <c r="F44" s="7"/>
    </row>
    <row r="45" spans="1:6" ht="18.75" customHeight="1" x14ac:dyDescent="0.45">
      <c r="A45" s="29"/>
      <c r="B45" s="15"/>
      <c r="C45" s="15"/>
      <c r="D45" s="15"/>
      <c r="E45" s="9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B47" s="30" t="s">
        <v>3</v>
      </c>
      <c r="C47" s="30" t="s">
        <v>4</v>
      </c>
      <c r="D47" s="36"/>
      <c r="E47" s="7"/>
      <c r="F47" s="7"/>
    </row>
    <row r="48" spans="1:6" x14ac:dyDescent="0.25">
      <c r="B48" s="37">
        <v>461</v>
      </c>
      <c r="C48" s="37">
        <v>299</v>
      </c>
      <c r="D48" s="36"/>
      <c r="E48" s="7"/>
      <c r="F48" s="7"/>
    </row>
    <row r="49" spans="1:6" x14ac:dyDescent="0.25">
      <c r="A49" s="7"/>
      <c r="B49" s="7"/>
      <c r="C49" s="7"/>
      <c r="D49" s="7"/>
      <c r="E49" s="7"/>
      <c r="F49" s="7"/>
    </row>
    <row r="50" spans="1:6" x14ac:dyDescent="0.25">
      <c r="A50" s="7"/>
      <c r="B50" s="7"/>
      <c r="C50" s="7"/>
      <c r="D50" s="7"/>
      <c r="E50" s="7"/>
      <c r="F50" s="7"/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/>
      <c r="B53" s="7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7"/>
      <c r="B57" s="7"/>
      <c r="C57" s="7"/>
      <c r="D57" s="7"/>
      <c r="E57" s="7"/>
      <c r="F57" s="7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s="28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5" spans="1:3" ht="28.5" x14ac:dyDescent="0.45">
      <c r="A65" s="42" t="s">
        <v>26</v>
      </c>
      <c r="B65" s="15"/>
      <c r="C65" s="15"/>
    </row>
    <row r="67" spans="1:3" ht="45" x14ac:dyDescent="0.25">
      <c r="A67" s="18" t="s">
        <v>17</v>
      </c>
      <c r="B67" s="18" t="s">
        <v>5</v>
      </c>
      <c r="C67" s="18" t="s">
        <v>1</v>
      </c>
    </row>
    <row r="68" spans="1:3" x14ac:dyDescent="0.25">
      <c r="A68" s="24">
        <v>16</v>
      </c>
      <c r="B68" s="24">
        <v>626</v>
      </c>
      <c r="C68" s="24">
        <v>19</v>
      </c>
    </row>
  </sheetData>
  <printOptions horizontalCentered="1"/>
  <pageMargins left="0.31496062992125984" right="0.31496062992125984" top="0.55118110236220474" bottom="0.74803149606299213" header="0.31496062992125984" footer="0.31496062992125984"/>
  <pageSetup paperSize="9" scale="59" orientation="portrait" r:id="rId1"/>
  <headerFooter>
    <oddFooter>&amp;C&amp;8Página &amp;P de &amp;N</oddFooter>
  </headerFooter>
  <colBreaks count="1" manualBreakCount="1">
    <brk id="6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OEP</vt:lpstr>
      <vt:lpstr>PAS</vt:lpstr>
      <vt:lpstr>PAS!Área_de_impresión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2023-05-25T07:37:31Z</cp:lastPrinted>
  <dcterms:created xsi:type="dcterms:W3CDTF">2015-10-15T06:15:39Z</dcterms:created>
  <dcterms:modified xsi:type="dcterms:W3CDTF">2024-05-21T11:08:59Z</dcterms:modified>
</cp:coreProperties>
</file>